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9900"/>
  </bookViews>
  <sheets>
    <sheet name="ZADAR" sheetId="1" r:id="rId1"/>
  </sheets>
  <definedNames>
    <definedName name="_xlnm.Print_Titles" localSheetId="0">ZADAR!$8:$8</definedName>
    <definedName name="_xlnm.Print_Area" localSheetId="0">ZADAR!$A$1:$E$68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43" i="1"/>
  <c r="D43" i="1"/>
  <c r="E41" i="1"/>
  <c r="D41" i="1"/>
  <c r="E38" i="1"/>
  <c r="E17" i="1" s="1"/>
  <c r="E16" i="1" s="1"/>
  <c r="D38" i="1"/>
  <c r="C34" i="1"/>
  <c r="E23" i="1"/>
  <c r="D23" i="1"/>
  <c r="E21" i="1"/>
  <c r="D21" i="1"/>
  <c r="D17" i="1"/>
  <c r="D16" i="1" s="1"/>
  <c r="C17" i="1"/>
  <c r="C16" i="1"/>
  <c r="E15" i="1"/>
  <c r="D15" i="1"/>
  <c r="C15" i="1"/>
  <c r="C10" i="1" s="1"/>
  <c r="C52" i="1" s="1"/>
  <c r="C65" i="1" s="1"/>
  <c r="E11" i="1"/>
  <c r="E10" i="1" s="1"/>
  <c r="E52" i="1" s="1"/>
  <c r="E65" i="1" s="1"/>
  <c r="D11" i="1"/>
  <c r="C11" i="1"/>
  <c r="D10" i="1"/>
  <c r="D52" i="1" s="1"/>
  <c r="D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<sst xmlns="http://schemas.openxmlformats.org/spreadsheetml/2006/main" count="84" uniqueCount="72">
  <si>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ZADRU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</si>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</sst>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C7" sqref="C7:C8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6" width="10.140625" style="8" bestFit="1" customWidth="1"/>
    <col min="7" max="16384" width="9.140625" style="8"/>
  </cols>
  <sheetData>
    <row r="2" spans="1:5" s="3" customFormat="1" ht="18" customHeight="1" x14ac:dyDescent="0.25">
      <c r="A2" s="1"/>
      <c r="B2" s="2"/>
      <c r="C2" s="53"/>
      <c r="D2" s="53"/>
      <c r="E2" s="53"/>
    </row>
    <row r="3" spans="1:5" customFormat="1" x14ac:dyDescent="0.25">
      <c r="A3" s="54"/>
      <c r="B3" s="54"/>
      <c r="C3" s="4"/>
      <c r="D3" s="4"/>
      <c r="E3" s="4"/>
    </row>
    <row r="4" spans="1:5" customFormat="1" ht="15" x14ac:dyDescent="0.25">
      <c r="A4" s="55" t="s">
        <v>0</v>
      </c>
      <c r="B4" s="55"/>
      <c r="C4" s="56"/>
      <c r="D4" s="56"/>
      <c r="E4" s="5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57" t="s">
        <v>2</v>
      </c>
      <c r="B7" s="59" t="s">
        <v>3</v>
      </c>
      <c r="C7" s="61" t="s">
        <v>71</v>
      </c>
      <c r="D7" s="61" t="s">
        <v>69</v>
      </c>
      <c r="E7" s="61" t="s">
        <v>70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34628177</v>
      </c>
      <c r="D10" s="13">
        <f>SUM(D11:D15)</f>
        <v>35606260</v>
      </c>
      <c r="E10" s="13">
        <f>SUM(E11:E15)</f>
        <v>35706260</v>
      </c>
    </row>
    <row r="11" spans="1:5" ht="24.95" customHeight="1" x14ac:dyDescent="0.25">
      <c r="A11" s="15">
        <v>3111</v>
      </c>
      <c r="B11" s="16" t="s">
        <v>5</v>
      </c>
      <c r="C11" s="17">
        <f>28100000+980177</f>
        <v>29080177</v>
      </c>
      <c r="D11" s="17">
        <f>28200000+1651260+5000</f>
        <v>29856260</v>
      </c>
      <c r="E11" s="17">
        <f>28300000+1651260+5000</f>
        <v>29956260</v>
      </c>
    </row>
    <row r="12" spans="1:5" ht="24.95" customHeight="1" x14ac:dyDescent="0.25">
      <c r="A12" s="15" t="s">
        <v>6</v>
      </c>
      <c r="B12" s="16" t="s">
        <v>7</v>
      </c>
      <c r="C12" s="17">
        <v>150000</v>
      </c>
      <c r="D12" s="17">
        <v>200000</v>
      </c>
      <c r="E12" s="17">
        <v>200000</v>
      </c>
    </row>
    <row r="13" spans="1:5" ht="24.95" customHeight="1" x14ac:dyDescent="0.25">
      <c r="A13" s="15" t="s">
        <v>8</v>
      </c>
      <c r="B13" s="16" t="s">
        <v>9</v>
      </c>
      <c r="C13" s="17">
        <v>850000</v>
      </c>
      <c r="D13" s="17">
        <v>882000</v>
      </c>
      <c r="E13" s="17">
        <v>882000</v>
      </c>
    </row>
    <row r="14" spans="1:5" ht="25.5" customHeight="1" x14ac:dyDescent="0.25">
      <c r="A14" s="15">
        <v>3131</v>
      </c>
      <c r="B14" s="18" t="s">
        <v>10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11</v>
      </c>
      <c r="C15" s="17">
        <f>4400000+148000</f>
        <v>4548000</v>
      </c>
      <c r="D15" s="17">
        <f>4400000+268000</f>
        <v>4668000</v>
      </c>
      <c r="E15" s="17">
        <f>4400000+268000</f>
        <v>4668000</v>
      </c>
    </row>
    <row r="16" spans="1:5" ht="24.95" customHeight="1" x14ac:dyDescent="0.25">
      <c r="A16" s="62" t="s">
        <v>12</v>
      </c>
      <c r="B16" s="63"/>
      <c r="C16" s="19">
        <f>C17+C45+C48</f>
        <v>8165855</v>
      </c>
      <c r="D16" s="19">
        <f t="shared" ref="D16:E16" si="0">D17+D45+D48</f>
        <v>8086000</v>
      </c>
      <c r="E16" s="19">
        <f t="shared" si="0"/>
        <v>7992000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8125855</v>
      </c>
      <c r="D17" s="22">
        <f>SUM(D18:D44)</f>
        <v>8046000</v>
      </c>
      <c r="E17" s="21">
        <f>SUM(E18:E44)</f>
        <v>7952000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43000</v>
      </c>
      <c r="D18" s="17">
        <v>43000</v>
      </c>
      <c r="E18" s="17">
        <v>43000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1218500</v>
      </c>
      <c r="D19" s="17">
        <v>1200000</v>
      </c>
      <c r="E19" s="17">
        <v>1200000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15000</v>
      </c>
      <c r="D20" s="17">
        <v>16000</v>
      </c>
      <c r="E20" s="17">
        <v>17000</v>
      </c>
    </row>
    <row r="21" spans="1:5" s="14" customFormat="1" ht="24.75" customHeight="1" x14ac:dyDescent="0.25">
      <c r="A21" s="15" t="s">
        <v>17</v>
      </c>
      <c r="B21" s="18" t="s">
        <v>18</v>
      </c>
      <c r="C21" s="17"/>
      <c r="D21" s="17">
        <f t="shared" ref="D21:D41" si="1">C21*1.139</f>
        <v>0</v>
      </c>
      <c r="E21" s="17">
        <f t="shared" ref="E21:E43" si="2">C21*1.14</f>
        <v>0</v>
      </c>
    </row>
    <row r="22" spans="1:5" s="14" customFormat="1" ht="24.95" customHeight="1" x14ac:dyDescent="0.25">
      <c r="A22" s="15">
        <v>3221</v>
      </c>
      <c r="B22" s="18" t="s">
        <v>19</v>
      </c>
      <c r="C22" s="17">
        <v>610000</v>
      </c>
      <c r="D22" s="17">
        <v>610000</v>
      </c>
      <c r="E22" s="17">
        <v>610000</v>
      </c>
    </row>
    <row r="23" spans="1:5" s="14" customFormat="1" ht="24.95" customHeight="1" x14ac:dyDescent="0.25">
      <c r="A23" s="15">
        <v>3222</v>
      </c>
      <c r="B23" s="23" t="s">
        <v>20</v>
      </c>
      <c r="C23" s="17"/>
      <c r="D23" s="17">
        <f t="shared" si="1"/>
        <v>0</v>
      </c>
      <c r="E23" s="17">
        <f t="shared" si="2"/>
        <v>0</v>
      </c>
    </row>
    <row r="24" spans="1:5" s="14" customFormat="1" ht="24.95" customHeight="1" x14ac:dyDescent="0.25">
      <c r="A24" s="15">
        <v>3223</v>
      </c>
      <c r="B24" s="23" t="s">
        <v>21</v>
      </c>
      <c r="C24" s="17">
        <v>290000</v>
      </c>
      <c r="D24" s="17">
        <v>290000</v>
      </c>
      <c r="E24" s="17">
        <v>290000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14000</v>
      </c>
      <c r="D25" s="17">
        <v>10000</v>
      </c>
      <c r="E25" s="17">
        <v>10000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9000</v>
      </c>
      <c r="D26" s="17">
        <v>9000</v>
      </c>
      <c r="E26" s="17">
        <v>9000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2400</v>
      </c>
      <c r="D27" s="17">
        <v>2400</v>
      </c>
      <c r="E27" s="17">
        <v>2400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3260000</v>
      </c>
      <c r="D28" s="17">
        <v>3250000</v>
      </c>
      <c r="E28" s="17">
        <v>3250000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90000</v>
      </c>
      <c r="D29" s="17">
        <v>85000</v>
      </c>
      <c r="E29" s="17">
        <v>80000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46000</v>
      </c>
      <c r="D30" s="17">
        <v>35000</v>
      </c>
      <c r="E30" s="17">
        <v>35000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125000</v>
      </c>
      <c r="D31" s="17">
        <v>130000</v>
      </c>
      <c r="E31" s="17">
        <v>130000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480000</v>
      </c>
      <c r="D32" s="17">
        <v>535000</v>
      </c>
      <c r="E32" s="17">
        <v>535000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90000</v>
      </c>
      <c r="D33" s="17">
        <v>25000</v>
      </c>
      <c r="E33" s="17">
        <v>25000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f>1632455+5000</f>
        <v>1637455</v>
      </c>
      <c r="D34" s="17">
        <v>1588600</v>
      </c>
      <c r="E34" s="17">
        <v>1498600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500</v>
      </c>
      <c r="D35" s="17">
        <v>2000</v>
      </c>
      <c r="E35" s="17">
        <v>2000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30000</v>
      </c>
      <c r="D36" s="17">
        <v>30000</v>
      </c>
      <c r="E36" s="17">
        <v>30000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70000</v>
      </c>
      <c r="D37" s="17">
        <v>90000</v>
      </c>
      <c r="E37" s="17">
        <v>90000</v>
      </c>
    </row>
    <row r="38" spans="1:5" s="14" customFormat="1" ht="24.95" customHeight="1" x14ac:dyDescent="0.25">
      <c r="A38" s="15" t="s">
        <v>38</v>
      </c>
      <c r="B38" s="18" t="s">
        <v>39</v>
      </c>
      <c r="C38" s="17"/>
      <c r="D38" s="17">
        <f t="shared" si="1"/>
        <v>0</v>
      </c>
      <c r="E38" s="17">
        <f t="shared" si="2"/>
        <v>0</v>
      </c>
    </row>
    <row r="39" spans="1:5" s="14" customFormat="1" ht="24.95" customHeight="1" x14ac:dyDescent="0.25">
      <c r="A39" s="15">
        <v>3292</v>
      </c>
      <c r="B39" s="16" t="s">
        <v>40</v>
      </c>
      <c r="C39" s="17">
        <v>10000</v>
      </c>
      <c r="D39" s="17">
        <v>10000</v>
      </c>
      <c r="E39" s="17">
        <v>10000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2000</v>
      </c>
      <c r="D40" s="17">
        <v>2000</v>
      </c>
      <c r="E40" s="17">
        <v>2000</v>
      </c>
    </row>
    <row r="41" spans="1:5" s="14" customFormat="1" ht="24.95" customHeight="1" x14ac:dyDescent="0.25">
      <c r="A41" s="15" t="s">
        <v>42</v>
      </c>
      <c r="B41" s="16" t="s">
        <v>43</v>
      </c>
      <c r="C41" s="17"/>
      <c r="D41" s="17">
        <f t="shared" si="1"/>
        <v>0</v>
      </c>
      <c r="E41" s="17">
        <f t="shared" si="2"/>
        <v>0</v>
      </c>
    </row>
    <row r="42" spans="1:5" s="14" customFormat="1" ht="24.95" customHeight="1" x14ac:dyDescent="0.25">
      <c r="A42" s="15" t="s">
        <v>44</v>
      </c>
      <c r="B42" s="16" t="s">
        <v>45</v>
      </c>
      <c r="C42" s="17">
        <v>81000</v>
      </c>
      <c r="D42" s="17">
        <v>81000</v>
      </c>
      <c r="E42" s="17">
        <v>81000</v>
      </c>
    </row>
    <row r="43" spans="1:5" s="14" customFormat="1" ht="24.95" customHeight="1" x14ac:dyDescent="0.25">
      <c r="A43" s="15" t="s">
        <v>46</v>
      </c>
      <c r="B43" s="16" t="s">
        <v>47</v>
      </c>
      <c r="C43" s="17"/>
      <c r="D43" s="17">
        <f>C43*1.139</f>
        <v>0</v>
      </c>
      <c r="E43" s="17">
        <f t="shared" si="2"/>
        <v>0</v>
      </c>
    </row>
    <row r="44" spans="1:5" s="14" customFormat="1" ht="24.95" customHeight="1" x14ac:dyDescent="0.25">
      <c r="A44" s="15">
        <v>3299</v>
      </c>
      <c r="B44" s="24" t="s">
        <v>48</v>
      </c>
      <c r="C44" s="25">
        <v>2000</v>
      </c>
      <c r="D44" s="17">
        <v>2000</v>
      </c>
      <c r="E44" s="17">
        <v>2000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35000</v>
      </c>
      <c r="D45" s="21">
        <f>SUM(D46:D47)</f>
        <v>35000</v>
      </c>
      <c r="E45" s="21">
        <f>SUM(E46:E47)</f>
        <v>35000</v>
      </c>
    </row>
    <row r="46" spans="1:5" ht="24.95" customHeight="1" x14ac:dyDescent="0.25">
      <c r="A46" s="15" t="s">
        <v>50</v>
      </c>
      <c r="B46" s="24" t="s">
        <v>51</v>
      </c>
      <c r="C46" s="25"/>
      <c r="D46" s="25"/>
      <c r="E46" s="25"/>
    </row>
    <row r="47" spans="1:5" ht="24.95" customHeight="1" x14ac:dyDescent="0.25">
      <c r="A47" s="15">
        <v>3431</v>
      </c>
      <c r="B47" s="24" t="s">
        <v>52</v>
      </c>
      <c r="C47" s="25">
        <v>35000</v>
      </c>
      <c r="D47" s="25">
        <v>35000</v>
      </c>
      <c r="E47" s="25">
        <v>35000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5000</v>
      </c>
      <c r="D48" s="21">
        <f t="shared" ref="D48:E48" si="3">SUM(D49:D51)</f>
        <v>5000</v>
      </c>
      <c r="E48" s="21">
        <f t="shared" si="3"/>
        <v>5000</v>
      </c>
    </row>
    <row r="49" spans="1:5" ht="24.95" customHeight="1" x14ac:dyDescent="0.25">
      <c r="A49" s="15" t="s">
        <v>54</v>
      </c>
      <c r="B49" s="24" t="s">
        <v>55</v>
      </c>
      <c r="C49" s="25">
        <v>5000</v>
      </c>
      <c r="D49" s="25">
        <v>5000</v>
      </c>
      <c r="E49" s="25">
        <v>5000</v>
      </c>
    </row>
    <row r="50" spans="1:5" ht="24.95" customHeight="1" x14ac:dyDescent="0.25">
      <c r="A50" s="15" t="s">
        <v>56</v>
      </c>
      <c r="B50" s="24" t="s">
        <v>57</v>
      </c>
      <c r="C50" s="25"/>
      <c r="D50" s="25"/>
      <c r="E50" s="25"/>
    </row>
    <row r="51" spans="1:5" ht="24.95" customHeight="1" x14ac:dyDescent="0.25">
      <c r="A51" s="15" t="s">
        <v>58</v>
      </c>
      <c r="B51" s="24" t="s">
        <v>59</v>
      </c>
      <c r="C51" s="25"/>
      <c r="D51" s="25"/>
      <c r="E51" s="25"/>
    </row>
    <row r="52" spans="1:5" ht="27.75" customHeight="1" x14ac:dyDescent="0.25">
      <c r="A52" s="64" t="s">
        <v>60</v>
      </c>
      <c r="B52" s="65"/>
      <c r="C52" s="26">
        <f>SUM(C10+C17+C45+C48)</f>
        <v>42794032</v>
      </c>
      <c r="D52" s="26">
        <f>SUM(D10+D17+D45+D48)</f>
        <v>43692260</v>
      </c>
      <c r="E52" s="26">
        <f>SUM(E10+E17+E45+E48)</f>
        <v>43698260</v>
      </c>
    </row>
    <row r="53" spans="1:5" ht="23.25" customHeight="1" x14ac:dyDescent="0.25">
      <c r="A53" s="27" t="s">
        <v>61</v>
      </c>
      <c r="B53" s="28"/>
      <c r="C53" s="29">
        <f>SUM(C54:C64)</f>
        <v>38000</v>
      </c>
      <c r="D53" s="29">
        <f t="shared" ref="D53:E53" si="4">SUM(D54:D64)</f>
        <v>38000</v>
      </c>
      <c r="E53" s="29">
        <f t="shared" si="4"/>
        <v>38000</v>
      </c>
    </row>
    <row r="54" spans="1:5" s="14" customFormat="1" ht="24.95" customHeight="1" x14ac:dyDescent="0.25">
      <c r="A54" s="15">
        <v>3221</v>
      </c>
      <c r="B54" s="18" t="s">
        <v>19</v>
      </c>
      <c r="C54" s="17"/>
      <c r="D54" s="17"/>
      <c r="E54" s="17"/>
    </row>
    <row r="55" spans="1:5" s="14" customFormat="1" ht="24.95" customHeight="1" x14ac:dyDescent="0.25">
      <c r="A55" s="15">
        <v>3222</v>
      </c>
      <c r="B55" s="23" t="s">
        <v>20</v>
      </c>
      <c r="C55" s="17"/>
      <c r="D55" s="17"/>
      <c r="E55" s="17"/>
    </row>
    <row r="56" spans="1:5" s="14" customFormat="1" ht="24.95" customHeight="1" x14ac:dyDescent="0.25">
      <c r="A56" s="15" t="s">
        <v>62</v>
      </c>
      <c r="B56" s="18" t="s">
        <v>21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28</v>
      </c>
      <c r="C57" s="17"/>
      <c r="D57" s="17"/>
      <c r="E57" s="17"/>
    </row>
    <row r="58" spans="1:5" s="14" customFormat="1" ht="24.95" customHeight="1" x14ac:dyDescent="0.25">
      <c r="A58" s="15">
        <v>3235</v>
      </c>
      <c r="B58" s="16" t="s">
        <v>31</v>
      </c>
      <c r="C58" s="17"/>
      <c r="D58" s="17"/>
      <c r="E58" s="17"/>
    </row>
    <row r="59" spans="1:5" s="14" customFormat="1" ht="24.95" customHeight="1" x14ac:dyDescent="0.25">
      <c r="A59" s="15" t="s">
        <v>63</v>
      </c>
      <c r="B59" s="16" t="s">
        <v>35</v>
      </c>
      <c r="C59" s="17"/>
      <c r="D59" s="17"/>
      <c r="E59" s="17"/>
    </row>
    <row r="60" spans="1:5" s="14" customFormat="1" ht="24.95" customHeight="1" x14ac:dyDescent="0.25">
      <c r="A60" s="15" t="s">
        <v>64</v>
      </c>
      <c r="B60" s="16" t="s">
        <v>41</v>
      </c>
      <c r="C60" s="17">
        <v>1000</v>
      </c>
      <c r="D60" s="17">
        <v>1000</v>
      </c>
      <c r="E60" s="17">
        <v>1000</v>
      </c>
    </row>
    <row r="61" spans="1:5" s="14" customFormat="1" ht="24.95" customHeight="1" x14ac:dyDescent="0.25">
      <c r="A61" s="15" t="s">
        <v>65</v>
      </c>
      <c r="B61" s="16" t="s">
        <v>48</v>
      </c>
      <c r="C61" s="17"/>
      <c r="D61" s="17"/>
      <c r="E61" s="17"/>
    </row>
    <row r="62" spans="1:5" s="14" customFormat="1" ht="24.95" customHeight="1" x14ac:dyDescent="0.25">
      <c r="A62" s="15" t="s">
        <v>66</v>
      </c>
      <c r="B62" s="23" t="s">
        <v>67</v>
      </c>
      <c r="C62" s="17">
        <v>37000</v>
      </c>
      <c r="D62" s="17">
        <v>37000</v>
      </c>
      <c r="E62" s="17">
        <v>37000</v>
      </c>
    </row>
    <row r="63" spans="1:5" s="14" customFormat="1" ht="24.95" customHeight="1" x14ac:dyDescent="0.25">
      <c r="A63" s="15" t="s">
        <v>54</v>
      </c>
      <c r="B63" s="23" t="s">
        <v>55</v>
      </c>
      <c r="C63" s="17"/>
      <c r="D63" s="17"/>
      <c r="E63" s="17"/>
    </row>
    <row r="64" spans="1:5" ht="24.95" customHeight="1" x14ac:dyDescent="0.25">
      <c r="A64" s="15" t="s">
        <v>56</v>
      </c>
      <c r="B64" s="23" t="s">
        <v>57</v>
      </c>
      <c r="C64" s="25"/>
      <c r="D64" s="25"/>
      <c r="E64" s="25"/>
    </row>
    <row r="65" spans="1:6" ht="27.75" customHeight="1" x14ac:dyDescent="0.25">
      <c r="A65" s="66" t="s">
        <v>68</v>
      </c>
      <c r="B65" s="67"/>
      <c r="C65" s="30">
        <f>(C52+C53)</f>
        <v>42832032</v>
      </c>
      <c r="D65" s="30">
        <f t="shared" ref="D65:E65" si="5">(D52+D53)</f>
        <v>43730260</v>
      </c>
      <c r="E65" s="30">
        <f t="shared" si="5"/>
        <v>43736260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8"/>
      <c r="B67" s="69"/>
      <c r="C67" s="34"/>
      <c r="D67" s="35"/>
      <c r="E67" s="34"/>
    </row>
    <row r="68" spans="1:6" s="37" customFormat="1" ht="20.25" customHeight="1" x14ac:dyDescent="0.25">
      <c r="A68" s="70"/>
      <c r="B68" s="71"/>
      <c r="C68" s="52"/>
      <c r="D68" s="52"/>
      <c r="E68" s="5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ZADAR</vt:lpstr>
      <vt:lpstr>ZADAR!Ispis_naslova</vt:lpstr>
      <vt:lpstr>ZADAR!Podrucje_ispisa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Zoran Vučak</cp:lastModifiedBy>
  <dcterms:created xsi:type="dcterms:W3CDTF">2019-12-06T06:31:17Z</dcterms:created>
  <dcterms:modified xsi:type="dcterms:W3CDTF">2019-12-06T11:48:38Z</dcterms:modified>
</cp:coreProperties>
</file>