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SISAK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6" i="1" l="1"/>
  <c r="F126" i="1"/>
  <c r="F125" i="1" s="1"/>
  <c r="D126" i="1"/>
  <c r="H125" i="1"/>
  <c r="G125" i="1"/>
  <c r="E125" i="1"/>
  <c r="D125" i="1"/>
  <c r="C125" i="1"/>
  <c r="H124" i="1"/>
  <c r="F124" i="1"/>
  <c r="F122" i="1" s="1"/>
  <c r="D124" i="1"/>
  <c r="H123" i="1"/>
  <c r="F123" i="1"/>
  <c r="D123" i="1"/>
  <c r="G122" i="1"/>
  <c r="E122" i="1"/>
  <c r="D122" i="1"/>
  <c r="C122" i="1"/>
  <c r="C121" i="1" s="1"/>
  <c r="C120" i="1" s="1"/>
  <c r="G121" i="1"/>
  <c r="G120" i="1" s="1"/>
  <c r="H119" i="1"/>
  <c r="F119" i="1"/>
  <c r="D119" i="1"/>
  <c r="G118" i="1"/>
  <c r="H118" i="1" s="1"/>
  <c r="E118" i="1"/>
  <c r="F118" i="1" s="1"/>
  <c r="C118" i="1"/>
  <c r="D118" i="1" s="1"/>
  <c r="H117" i="1"/>
  <c r="H116" i="1" s="1"/>
  <c r="F117" i="1"/>
  <c r="D117" i="1"/>
  <c r="G116" i="1"/>
  <c r="F116" i="1"/>
  <c r="E116" i="1"/>
  <c r="D116" i="1"/>
  <c r="C116" i="1"/>
  <c r="H115" i="1"/>
  <c r="H114" i="1" s="1"/>
  <c r="F115" i="1"/>
  <c r="D115" i="1"/>
  <c r="G114" i="1"/>
  <c r="F114" i="1"/>
  <c r="E114" i="1"/>
  <c r="D114" i="1"/>
  <c r="C114" i="1"/>
  <c r="H113" i="1"/>
  <c r="F113" i="1"/>
  <c r="D113" i="1"/>
  <c r="H112" i="1"/>
  <c r="F112" i="1"/>
  <c r="D112" i="1"/>
  <c r="H111" i="1"/>
  <c r="F111" i="1"/>
  <c r="D111" i="1"/>
  <c r="H110" i="1"/>
  <c r="F110" i="1"/>
  <c r="D110" i="1"/>
  <c r="G109" i="1"/>
  <c r="E109" i="1"/>
  <c r="C109" i="1"/>
  <c r="H108" i="1"/>
  <c r="H106" i="1" s="1"/>
  <c r="F108" i="1"/>
  <c r="D108" i="1"/>
  <c r="H107" i="1"/>
  <c r="F107" i="1"/>
  <c r="D107" i="1"/>
  <c r="G106" i="1"/>
  <c r="E106" i="1"/>
  <c r="C106" i="1"/>
  <c r="H105" i="1"/>
  <c r="H104" i="1" s="1"/>
  <c r="F105" i="1"/>
  <c r="D105" i="1"/>
  <c r="D104" i="1" s="1"/>
  <c r="G104" i="1"/>
  <c r="F104" i="1"/>
  <c r="E104" i="1"/>
  <c r="C104" i="1"/>
  <c r="H103" i="1"/>
  <c r="H102" i="1" s="1"/>
  <c r="F103" i="1"/>
  <c r="F102" i="1" s="1"/>
  <c r="D103" i="1"/>
  <c r="G102" i="1"/>
  <c r="E102" i="1"/>
  <c r="D102" i="1"/>
  <c r="C102" i="1"/>
  <c r="H101" i="1"/>
  <c r="F101" i="1"/>
  <c r="F99" i="1" s="1"/>
  <c r="D101" i="1"/>
  <c r="H100" i="1"/>
  <c r="H99" i="1" s="1"/>
  <c r="F100" i="1"/>
  <c r="D100" i="1"/>
  <c r="G99" i="1"/>
  <c r="E99" i="1"/>
  <c r="C99" i="1"/>
  <c r="H97" i="1"/>
  <c r="H96" i="1" s="1"/>
  <c r="F97" i="1"/>
  <c r="F96" i="1" s="1"/>
  <c r="D97" i="1"/>
  <c r="G96" i="1"/>
  <c r="E96" i="1"/>
  <c r="D96" i="1"/>
  <c r="C96" i="1"/>
  <c r="H95" i="1"/>
  <c r="F95" i="1"/>
  <c r="D95" i="1"/>
  <c r="H94" i="1"/>
  <c r="F94" i="1"/>
  <c r="D94" i="1"/>
  <c r="G93" i="1"/>
  <c r="F93" i="1"/>
  <c r="E93" i="1"/>
  <c r="D93" i="1"/>
  <c r="C93" i="1"/>
  <c r="H92" i="1"/>
  <c r="F92" i="1"/>
  <c r="D92" i="1"/>
  <c r="H91" i="1"/>
  <c r="F91" i="1"/>
  <c r="D91" i="1"/>
  <c r="H90" i="1"/>
  <c r="F90" i="1"/>
  <c r="D90" i="1"/>
  <c r="H89" i="1"/>
  <c r="F89" i="1"/>
  <c r="D89" i="1"/>
  <c r="G88" i="1"/>
  <c r="G87" i="1" s="1"/>
  <c r="G10" i="1" s="1"/>
  <c r="E88" i="1"/>
  <c r="C88" i="1"/>
  <c r="C87" i="1" s="1"/>
  <c r="C10" i="1" s="1"/>
  <c r="H86" i="1"/>
  <c r="H85" i="1" s="1"/>
  <c r="F86" i="1"/>
  <c r="D86" i="1"/>
  <c r="G85" i="1"/>
  <c r="F85" i="1"/>
  <c r="E85" i="1"/>
  <c r="D85" i="1"/>
  <c r="C85" i="1"/>
  <c r="H84" i="1"/>
  <c r="F84" i="1"/>
  <c r="D84" i="1"/>
  <c r="H83" i="1"/>
  <c r="F83" i="1"/>
  <c r="D83" i="1"/>
  <c r="H82" i="1"/>
  <c r="F82" i="1"/>
  <c r="D82" i="1"/>
  <c r="G81" i="1"/>
  <c r="E81" i="1"/>
  <c r="C81" i="1"/>
  <c r="H80" i="1"/>
  <c r="H79" i="1" s="1"/>
  <c r="F80" i="1"/>
  <c r="F79" i="1" s="1"/>
  <c r="D80" i="1"/>
  <c r="G79" i="1"/>
  <c r="E79" i="1"/>
  <c r="D79" i="1"/>
  <c r="C79" i="1"/>
  <c r="H78" i="1"/>
  <c r="F78" i="1"/>
  <c r="F75" i="1" s="1"/>
  <c r="D78" i="1"/>
  <c r="D75" i="1" s="1"/>
  <c r="H77" i="1"/>
  <c r="F77" i="1"/>
  <c r="D77" i="1"/>
  <c r="H76" i="1"/>
  <c r="F76" i="1"/>
  <c r="D76" i="1"/>
  <c r="G75" i="1"/>
  <c r="E75" i="1"/>
  <c r="C75" i="1"/>
  <c r="H74" i="1"/>
  <c r="F74" i="1"/>
  <c r="D74" i="1"/>
  <c r="H73" i="1"/>
  <c r="F73" i="1"/>
  <c r="D73" i="1"/>
  <c r="G72" i="1"/>
  <c r="E72" i="1"/>
  <c r="C72" i="1"/>
  <c r="H71" i="1"/>
  <c r="F71" i="1"/>
  <c r="D71" i="1"/>
  <c r="H70" i="1"/>
  <c r="F70" i="1"/>
  <c r="D70" i="1"/>
  <c r="H69" i="1"/>
  <c r="F69" i="1"/>
  <c r="D69" i="1"/>
  <c r="G68" i="1"/>
  <c r="E68" i="1"/>
  <c r="C68" i="1"/>
  <c r="H66" i="1"/>
  <c r="H65" i="1" s="1"/>
  <c r="F66" i="1"/>
  <c r="D66" i="1"/>
  <c r="D65" i="1" s="1"/>
  <c r="G65" i="1"/>
  <c r="F65" i="1"/>
  <c r="E65" i="1"/>
  <c r="C65" i="1"/>
  <c r="H64" i="1"/>
  <c r="H63" i="1" s="1"/>
  <c r="F64" i="1"/>
  <c r="F63" i="1" s="1"/>
  <c r="D64" i="1"/>
  <c r="D63" i="1" s="1"/>
  <c r="G63" i="1"/>
  <c r="E63" i="1"/>
  <c r="C63" i="1"/>
  <c r="H62" i="1"/>
  <c r="F62" i="1"/>
  <c r="D62" i="1"/>
  <c r="H61" i="1"/>
  <c r="F61" i="1"/>
  <c r="D61" i="1"/>
  <c r="D59" i="1" s="1"/>
  <c r="H60" i="1"/>
  <c r="F60" i="1"/>
  <c r="D60" i="1"/>
  <c r="H59" i="1"/>
  <c r="G59" i="1"/>
  <c r="E59" i="1"/>
  <c r="C59" i="1"/>
  <c r="H58" i="1"/>
  <c r="F58" i="1"/>
  <c r="F56" i="1" s="1"/>
  <c r="D58" i="1"/>
  <c r="H57" i="1"/>
  <c r="F57" i="1"/>
  <c r="D57" i="1"/>
  <c r="G56" i="1"/>
  <c r="E56" i="1"/>
  <c r="C56" i="1"/>
  <c r="H55" i="1"/>
  <c r="H54" i="1" s="1"/>
  <c r="F55" i="1"/>
  <c r="F54" i="1" s="1"/>
  <c r="D55" i="1"/>
  <c r="D54" i="1" s="1"/>
  <c r="G54" i="1"/>
  <c r="E54" i="1"/>
  <c r="C54" i="1"/>
  <c r="H53" i="1"/>
  <c r="F53" i="1"/>
  <c r="D53" i="1"/>
  <c r="H52" i="1"/>
  <c r="F52" i="1"/>
  <c r="D52" i="1"/>
  <c r="H51" i="1"/>
  <c r="F51" i="1"/>
  <c r="D51" i="1"/>
  <c r="H50" i="1"/>
  <c r="F50" i="1"/>
  <c r="D50" i="1"/>
  <c r="H49" i="1"/>
  <c r="F49" i="1"/>
  <c r="D49" i="1"/>
  <c r="H48" i="1"/>
  <c r="F48" i="1"/>
  <c r="D48" i="1"/>
  <c r="G47" i="1"/>
  <c r="E47" i="1"/>
  <c r="C47" i="1"/>
  <c r="H46" i="1"/>
  <c r="H45" i="1" s="1"/>
  <c r="F46" i="1"/>
  <c r="F45" i="1" s="1"/>
  <c r="D46" i="1"/>
  <c r="D45" i="1" s="1"/>
  <c r="G45" i="1"/>
  <c r="E45" i="1"/>
  <c r="C45" i="1"/>
  <c r="H44" i="1"/>
  <c r="F44" i="1"/>
  <c r="D44" i="1"/>
  <c r="H43" i="1"/>
  <c r="F43" i="1"/>
  <c r="D43" i="1"/>
  <c r="H42" i="1"/>
  <c r="F42" i="1"/>
  <c r="D42" i="1"/>
  <c r="H41" i="1"/>
  <c r="F41" i="1"/>
  <c r="D41" i="1"/>
  <c r="H40" i="1"/>
  <c r="F40" i="1"/>
  <c r="D40" i="1"/>
  <c r="H39" i="1"/>
  <c r="F39" i="1"/>
  <c r="D39" i="1"/>
  <c r="H38" i="1"/>
  <c r="F38" i="1"/>
  <c r="D38" i="1"/>
  <c r="H37" i="1"/>
  <c r="F37" i="1"/>
  <c r="D37" i="1"/>
  <c r="H36" i="1"/>
  <c r="F36" i="1"/>
  <c r="D36" i="1"/>
  <c r="G35" i="1"/>
  <c r="E35" i="1"/>
  <c r="C35" i="1"/>
  <c r="H34" i="1"/>
  <c r="F34" i="1"/>
  <c r="D34" i="1"/>
  <c r="H33" i="1"/>
  <c r="F33" i="1"/>
  <c r="D33" i="1"/>
  <c r="H32" i="1"/>
  <c r="F32" i="1"/>
  <c r="D32" i="1"/>
  <c r="H31" i="1"/>
  <c r="F31" i="1"/>
  <c r="D31" i="1"/>
  <c r="H30" i="1"/>
  <c r="F30" i="1"/>
  <c r="D30" i="1"/>
  <c r="G29" i="1"/>
  <c r="E29" i="1"/>
  <c r="C29" i="1"/>
  <c r="H28" i="1"/>
  <c r="F28" i="1"/>
  <c r="D28" i="1"/>
  <c r="H27" i="1"/>
  <c r="F27" i="1"/>
  <c r="D27" i="1"/>
  <c r="H26" i="1"/>
  <c r="F26" i="1"/>
  <c r="D26" i="1"/>
  <c r="H25" i="1"/>
  <c r="F25" i="1"/>
  <c r="D25" i="1"/>
  <c r="G24" i="1"/>
  <c r="E24" i="1"/>
  <c r="C24" i="1"/>
  <c r="H23" i="1"/>
  <c r="F23" i="1"/>
  <c r="D23" i="1"/>
  <c r="D21" i="1" s="1"/>
  <c r="H22" i="1"/>
  <c r="F22" i="1"/>
  <c r="D22" i="1"/>
  <c r="G21" i="1"/>
  <c r="E21" i="1"/>
  <c r="C21" i="1"/>
  <c r="H20" i="1"/>
  <c r="H19" i="1" s="1"/>
  <c r="F20" i="1"/>
  <c r="F19" i="1" s="1"/>
  <c r="D20" i="1"/>
  <c r="G19" i="1"/>
  <c r="E19" i="1"/>
  <c r="D19" i="1"/>
  <c r="C19" i="1"/>
  <c r="H18" i="1"/>
  <c r="F18" i="1"/>
  <c r="D18" i="1"/>
  <c r="H17" i="1"/>
  <c r="F17" i="1"/>
  <c r="D17" i="1"/>
  <c r="G16" i="1"/>
  <c r="E16" i="1"/>
  <c r="C16" i="1"/>
  <c r="H122" i="1" l="1"/>
  <c r="H121" i="1" s="1"/>
  <c r="H120" i="1" s="1"/>
  <c r="H109" i="1"/>
  <c r="H98" i="1"/>
  <c r="H11" i="1" s="1"/>
  <c r="G98" i="1"/>
  <c r="G11" i="1" s="1"/>
  <c r="H93" i="1"/>
  <c r="H88" i="1"/>
  <c r="H87" i="1" s="1"/>
  <c r="H10" i="1" s="1"/>
  <c r="H81" i="1"/>
  <c r="G67" i="1"/>
  <c r="G9" i="1" s="1"/>
  <c r="H75" i="1"/>
  <c r="H72" i="1"/>
  <c r="H68" i="1"/>
  <c r="H56" i="1"/>
  <c r="H29" i="1"/>
  <c r="F121" i="1"/>
  <c r="F120" i="1" s="1"/>
  <c r="E121" i="1"/>
  <c r="E120" i="1" s="1"/>
  <c r="F109" i="1"/>
  <c r="F106" i="1"/>
  <c r="E98" i="1"/>
  <c r="E11" i="1" s="1"/>
  <c r="E87" i="1"/>
  <c r="E10" i="1" s="1"/>
  <c r="F88" i="1"/>
  <c r="F87" i="1" s="1"/>
  <c r="F10" i="1" s="1"/>
  <c r="F81" i="1"/>
  <c r="E67" i="1"/>
  <c r="E9" i="1" s="1"/>
  <c r="F72" i="1"/>
  <c r="F68" i="1"/>
  <c r="F29" i="1"/>
  <c r="F24" i="1"/>
  <c r="D121" i="1"/>
  <c r="D120" i="1" s="1"/>
  <c r="D109" i="1"/>
  <c r="D106" i="1"/>
  <c r="C98" i="1"/>
  <c r="C11" i="1" s="1"/>
  <c r="D99" i="1"/>
  <c r="D88" i="1"/>
  <c r="D87" i="1" s="1"/>
  <c r="D10" i="1" s="1"/>
  <c r="D81" i="1"/>
  <c r="D72" i="1"/>
  <c r="C67" i="1"/>
  <c r="C9" i="1" s="1"/>
  <c r="D68" i="1"/>
  <c r="D67" i="1" s="1"/>
  <c r="D9" i="1" s="1"/>
  <c r="F59" i="1"/>
  <c r="D56" i="1"/>
  <c r="H47" i="1"/>
  <c r="D47" i="1"/>
  <c r="F47" i="1"/>
  <c r="H35" i="1"/>
  <c r="F35" i="1"/>
  <c r="D35" i="1"/>
  <c r="D29" i="1"/>
  <c r="H24" i="1"/>
  <c r="D24" i="1"/>
  <c r="E15" i="1"/>
  <c r="C15" i="1"/>
  <c r="H21" i="1"/>
  <c r="F21" i="1"/>
  <c r="G15" i="1"/>
  <c r="G8" i="1" s="1"/>
  <c r="F16" i="1"/>
  <c r="H16" i="1"/>
  <c r="D16" i="1"/>
  <c r="H67" i="1"/>
  <c r="H9" i="1" s="1"/>
  <c r="F98" i="1"/>
  <c r="F11" i="1" s="1"/>
  <c r="D98" i="1"/>
  <c r="D11" i="1" s="1"/>
  <c r="G12" i="1" l="1"/>
  <c r="G13" i="1" s="1"/>
  <c r="H15" i="1"/>
  <c r="H8" i="1" s="1"/>
  <c r="E14" i="1"/>
  <c r="E7" i="1" s="1"/>
  <c r="E12" i="1"/>
  <c r="F67" i="1"/>
  <c r="F9" i="1" s="1"/>
  <c r="F12" i="1" s="1"/>
  <c r="C12" i="1"/>
  <c r="D12" i="1"/>
  <c r="C14" i="1"/>
  <c r="C7" i="1" s="1"/>
  <c r="F15" i="1"/>
  <c r="D15" i="1"/>
  <c r="D8" i="1" s="1"/>
  <c r="E8" i="1"/>
  <c r="C8" i="1"/>
  <c r="G14" i="1"/>
  <c r="G7" i="1" s="1"/>
  <c r="H12" i="1"/>
  <c r="C13" i="1" l="1"/>
  <c r="H13" i="1"/>
  <c r="H14" i="1"/>
  <c r="H7" i="1" s="1"/>
  <c r="E13" i="1"/>
  <c r="F14" i="1"/>
  <c r="F7" i="1" s="1"/>
  <c r="D13" i="1"/>
  <c r="F8" i="1"/>
  <c r="F13" i="1" s="1"/>
  <c r="D14" i="1"/>
  <c r="D7" i="1" s="1"/>
</calcChain>
</file>

<file path=xl/sharedStrings.xml><?xml version="1.0" encoding="utf-8"?>
<sst xmlns="http://schemas.openxmlformats.org/spreadsheetml/2006/main" count="239" uniqueCount="135">
  <si>
    <t>PLANIRANJE PRORAČUNA 2023.-2025.</t>
  </si>
  <si>
    <t>FINANCIJSKI PLAN 2023.</t>
  </si>
  <si>
    <t>FINANCIJSKI PLAN 2023.
euro</t>
  </si>
  <si>
    <t>PROJEKCIJA PRORAČUNA ZA 2024.</t>
  </si>
  <si>
    <t>PROJEKCIJA PRORAČUNA ZA 2024.
euro</t>
  </si>
  <si>
    <t>PROJEKCIJA PRORAČUNA ZA  2025.</t>
  </si>
  <si>
    <t>PROJEKCIJA PRORAČUNA ZA 2025.
euro</t>
  </si>
  <si>
    <t>10980</t>
  </si>
  <si>
    <t>Općinski  sud u SISKU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</si>
  <si>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</si>
  <si>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</si>
  <si>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</si>
  <si>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</si>
  <si>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</si>
  <si>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</si>
  <si>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</si>
  <si>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</si>
  <si>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</si>
  <si>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</si>
  <si>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</si>
  <si>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</si>
  <si>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</si>
  <si>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</si>
  <si>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</si>
  <si>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</si>
  <si>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</si>
  <si>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</si>
  <si>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</si>
  <si>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</si>
  <si>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</si>
  <si>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</si>
  <si>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</si>
  <si>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</si>
  <si>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</si>
  <si>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</si>
  <si>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</si>
  <si>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</si>
  <si>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</si>
  <si>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</si>
  <si>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</si>
  <si>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</si>
  <si>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</si>
  <si>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</si>
  <si>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</si>
  <si>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</si>
  <si>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</si>
  <si>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</si>
  <si>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</si>
  <si>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</si>
  <si>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</si>
  <si>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</si>
  <si>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</si>
  <si>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</si>
  <si>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</si>
  <si>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</si>
  <si>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</si>
  <si>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</si>
  <si>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</si>
  <si>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</si>
  <si>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</si>
  <si>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</si>
  <si>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</si>
  <si>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</si>
  <si>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</si>
  <si>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</si>
  <si>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</si>
  <si>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</si>
  <si>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</si>
  <si>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</si>
  <si>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</si>
  <si>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</si>
  <si>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</si>
  <si>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</si>
  <si>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</si>
  <si>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</si>
  <si>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</si>
  <si>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</si>
  <si>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</si>
  <si>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</si>
  <si>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</si>
  <si>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</si>
  <si>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</si>
  <si>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</si>
  <si>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</si>
  <si>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</si>
  <si>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</si>
  <si>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</si>
  <si>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</si>
  <si>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</si>
  <si>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</si>
  <si>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</si>
  <si>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</si>
  <si>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</si>
  <si>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</si>
  <si>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</si>
  <si>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</si>
  <si>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</si>
  <si>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</si>
  <si>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</si>
  <si>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</si>
  <si>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</si>
  <si>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</si>
  <si>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</si>
  <si>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</si>
  <si>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</si>
  <si>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</si>
  <si>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</si>
  <si>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</si>
  <si>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</si>
  <si>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</si>
  <si>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</si>
  <si>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</si>
  <si>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</si>
  <si>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</si>
  <si>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</si>
  <si>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</si>
  <si>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</si>
  <si>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</si>
  <si>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</si>
  <si>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</si>
  <si>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</si>
  <si>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</si>
  <si>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</si>
  <si>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Premije osigurnja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</si>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</sst>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- &quot;@"/>
    <numFmt numFmtId="165" formatCode="0.00000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6" borderId="2" applyNumberFormat="0" applyProtection="0">
      <alignment horizontal="right" vertical="center"/>
    </xf>
    <xf numFmtId="0" fontId="4" fillId="8" borderId="2" applyNumberFormat="0" applyProtection="0">
      <alignment horizontal="left" vertical="center" indent="1" justifyLastLine="1"/>
    </xf>
    <xf numFmtId="4" fontId="4" fillId="9" borderId="2" applyNumberFormat="0" applyProtection="0">
      <alignment vertical="center"/>
    </xf>
    <xf numFmtId="0" fontId="4" fillId="10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5" fillId="5" borderId="2" xfId="2" quotePrefix="1" applyNumberFormat="1" applyFont="1" applyFill="1" applyAlignment="1">
      <alignment horizontal="center" vertical="center" wrapText="1"/>
    </xf>
    <xf numFmtId="0" fontId="4" fillId="7" borderId="2" xfId="3" quotePrefix="1" applyNumberFormat="1" applyFill="1" applyAlignment="1">
      <alignment horizontal="center" vertical="center"/>
    </xf>
    <xf numFmtId="165" fontId="0" fillId="0" borderId="0" xfId="0" applyNumberFormat="1"/>
    <xf numFmtId="164" fontId="4" fillId="8" borderId="2" xfId="4" quotePrefix="1" applyNumberFormat="1" applyAlignment="1">
      <alignment horizontal="left" vertical="center" indent="3" justifyLastLine="1"/>
    </xf>
    <xf numFmtId="0" fontId="4" fillId="8" borderId="2" xfId="4" quotePrefix="1">
      <alignment horizontal="left" vertical="center" indent="1" justifyLastLine="1"/>
    </xf>
    <xf numFmtId="4" fontId="4" fillId="9" borderId="2" xfId="5" applyNumberFormat="1">
      <alignment vertical="center"/>
    </xf>
    <xf numFmtId="164" fontId="4" fillId="6" borderId="2" xfId="3" quotePrefix="1" applyNumberFormat="1" applyAlignment="1">
      <alignment horizontal="center" vertical="center"/>
    </xf>
    <xf numFmtId="0" fontId="6" fillId="6" borderId="2" xfId="3" quotePrefix="1" applyNumberFormat="1" applyFont="1" applyAlignment="1">
      <alignment horizontal="left" vertical="center"/>
    </xf>
    <xf numFmtId="0" fontId="4" fillId="6" borderId="2" xfId="3" quotePrefix="1" applyNumberFormat="1" applyAlignment="1">
      <alignment horizontal="left" vertical="center"/>
    </xf>
    <xf numFmtId="164" fontId="4" fillId="6" borderId="2" xfId="3" quotePrefix="1" applyNumberFormat="1">
      <alignment horizontal="right" vertical="center"/>
    </xf>
    <xf numFmtId="164" fontId="5" fillId="6" borderId="2" xfId="3" quotePrefix="1" applyNumberFormat="1" applyFont="1" applyAlignment="1">
      <alignment horizontal="center" vertical="center"/>
    </xf>
    <xf numFmtId="0" fontId="5" fillId="6" borderId="2" xfId="3" quotePrefix="1" applyNumberFormat="1" applyFont="1" applyAlignment="1">
      <alignment horizontal="center" vertical="center"/>
    </xf>
    <xf numFmtId="4" fontId="5" fillId="9" borderId="2" xfId="5" applyNumberFormat="1" applyFont="1">
      <alignment vertical="center"/>
    </xf>
    <xf numFmtId="164" fontId="4" fillId="10" borderId="2" xfId="6" quotePrefix="1" applyNumberFormat="1" applyAlignment="1">
      <alignment horizontal="left" vertical="center" indent="4" justifyLastLine="1"/>
    </xf>
    <xf numFmtId="0" fontId="4" fillId="10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4" fontId="4" fillId="0" borderId="2" xfId="5" applyNumberFormat="1" applyFill="1">
      <alignment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6"/>
  <sheetViews>
    <sheetView tabSelected="1" topLeftCell="B28" zoomScaleNormal="100" workbookViewId="0">
      <selection activeCell="F92" sqref="F92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8" width="18.28515625" customWidth="1"/>
    <col min="9" max="9" width="12.7109375" bestFit="1" customWidth="1"/>
    <col min="10" max="11" width="15.42578125" bestFit="1" customWidth="1"/>
    <col min="12" max="23" width="16" bestFit="1" customWidth="1"/>
    <col min="24" max="28" width="15" bestFit="1" customWidth="1"/>
    <col min="29" max="29" width="14" bestFit="1" customWidth="1"/>
    <col min="30" max="30" width="15" bestFit="1" customWidth="1"/>
    <col min="31" max="31" width="14" bestFit="1" customWidth="1"/>
    <col min="250" max="250" width="30.28515625" customWidth="1"/>
    <col min="251" max="251" width="59" customWidth="1"/>
    <col min="252" max="252" width="10.85546875" customWidth="1"/>
    <col min="253" max="253" width="16" customWidth="1"/>
    <col min="254" max="254" width="17.140625" customWidth="1"/>
    <col min="255" max="255" width="16" customWidth="1"/>
    <col min="256" max="256" width="15" customWidth="1"/>
    <col min="257" max="265" width="12.7109375" bestFit="1" customWidth="1"/>
    <col min="266" max="267" width="15.42578125" bestFit="1" customWidth="1"/>
    <col min="268" max="279" width="16" bestFit="1" customWidth="1"/>
    <col min="280" max="284" width="15" bestFit="1" customWidth="1"/>
    <col min="285" max="285" width="14" bestFit="1" customWidth="1"/>
    <col min="286" max="286" width="15" bestFit="1" customWidth="1"/>
    <col min="287" max="287" width="14" bestFit="1" customWidth="1"/>
    <col min="506" max="506" width="30.28515625" customWidth="1"/>
    <col min="507" max="507" width="59" customWidth="1"/>
    <col min="508" max="508" width="10.85546875" customWidth="1"/>
    <col min="509" max="509" width="16" customWidth="1"/>
    <col min="510" max="510" width="17.140625" customWidth="1"/>
    <col min="511" max="511" width="16" customWidth="1"/>
    <col min="512" max="512" width="15" customWidth="1"/>
    <col min="513" max="521" width="12.7109375" bestFit="1" customWidth="1"/>
    <col min="522" max="523" width="15.42578125" bestFit="1" customWidth="1"/>
    <col min="524" max="535" width="16" bestFit="1" customWidth="1"/>
    <col min="536" max="540" width="15" bestFit="1" customWidth="1"/>
    <col min="541" max="541" width="14" bestFit="1" customWidth="1"/>
    <col min="542" max="542" width="15" bestFit="1" customWidth="1"/>
    <col min="543" max="543" width="14" bestFit="1" customWidth="1"/>
    <col min="762" max="762" width="30.28515625" customWidth="1"/>
    <col min="763" max="763" width="59" customWidth="1"/>
    <col min="764" max="764" width="10.85546875" customWidth="1"/>
    <col min="765" max="765" width="16" customWidth="1"/>
    <col min="766" max="766" width="17.140625" customWidth="1"/>
    <col min="767" max="767" width="16" customWidth="1"/>
    <col min="768" max="768" width="15" customWidth="1"/>
    <col min="769" max="777" width="12.7109375" bestFit="1" customWidth="1"/>
    <col min="778" max="779" width="15.42578125" bestFit="1" customWidth="1"/>
    <col min="780" max="791" width="16" bestFit="1" customWidth="1"/>
    <col min="792" max="796" width="15" bestFit="1" customWidth="1"/>
    <col min="797" max="797" width="14" bestFit="1" customWidth="1"/>
    <col min="798" max="798" width="15" bestFit="1" customWidth="1"/>
    <col min="799" max="799" width="14" bestFit="1" customWidth="1"/>
    <col min="1018" max="1018" width="30.28515625" customWidth="1"/>
    <col min="1019" max="1019" width="59" customWidth="1"/>
    <col min="1020" max="1020" width="10.85546875" customWidth="1"/>
    <col min="1021" max="1021" width="16" customWidth="1"/>
    <col min="1022" max="1022" width="17.140625" customWidth="1"/>
    <col min="1023" max="1023" width="16" customWidth="1"/>
    <col min="1024" max="1024" width="15" customWidth="1"/>
    <col min="1025" max="1033" width="12.7109375" bestFit="1" customWidth="1"/>
    <col min="1034" max="1035" width="15.42578125" bestFit="1" customWidth="1"/>
    <col min="1036" max="1047" width="16" bestFit="1" customWidth="1"/>
    <col min="1048" max="1052" width="15" bestFit="1" customWidth="1"/>
    <col min="1053" max="1053" width="14" bestFit="1" customWidth="1"/>
    <col min="1054" max="1054" width="15" bestFit="1" customWidth="1"/>
    <col min="1055" max="1055" width="14" bestFit="1" customWidth="1"/>
    <col min="1274" max="1274" width="30.28515625" customWidth="1"/>
    <col min="1275" max="1275" width="59" customWidth="1"/>
    <col min="1276" max="1276" width="10.85546875" customWidth="1"/>
    <col min="1277" max="1277" width="16" customWidth="1"/>
    <col min="1278" max="1278" width="17.140625" customWidth="1"/>
    <col min="1279" max="1279" width="16" customWidth="1"/>
    <col min="1280" max="1280" width="15" customWidth="1"/>
    <col min="1281" max="1289" width="12.7109375" bestFit="1" customWidth="1"/>
    <col min="1290" max="1291" width="15.42578125" bestFit="1" customWidth="1"/>
    <col min="1292" max="1303" width="16" bestFit="1" customWidth="1"/>
    <col min="1304" max="1308" width="15" bestFit="1" customWidth="1"/>
    <col min="1309" max="1309" width="14" bestFit="1" customWidth="1"/>
    <col min="1310" max="1310" width="15" bestFit="1" customWidth="1"/>
    <col min="1311" max="1311" width="14" bestFit="1" customWidth="1"/>
    <col min="1530" max="1530" width="30.28515625" customWidth="1"/>
    <col min="1531" max="1531" width="59" customWidth="1"/>
    <col min="1532" max="1532" width="10.85546875" customWidth="1"/>
    <col min="1533" max="1533" width="16" customWidth="1"/>
    <col min="1534" max="1534" width="17.140625" customWidth="1"/>
    <col min="1535" max="1535" width="16" customWidth="1"/>
    <col min="1536" max="1536" width="15" customWidth="1"/>
    <col min="1537" max="1545" width="12.7109375" bestFit="1" customWidth="1"/>
    <col min="1546" max="1547" width="15.42578125" bestFit="1" customWidth="1"/>
    <col min="1548" max="1559" width="16" bestFit="1" customWidth="1"/>
    <col min="1560" max="1564" width="15" bestFit="1" customWidth="1"/>
    <col min="1565" max="1565" width="14" bestFit="1" customWidth="1"/>
    <col min="1566" max="1566" width="15" bestFit="1" customWidth="1"/>
    <col min="1567" max="1567" width="14" bestFit="1" customWidth="1"/>
    <col min="1786" max="1786" width="30.28515625" customWidth="1"/>
    <col min="1787" max="1787" width="59" customWidth="1"/>
    <col min="1788" max="1788" width="10.85546875" customWidth="1"/>
    <col min="1789" max="1789" width="16" customWidth="1"/>
    <col min="1790" max="1790" width="17.140625" customWidth="1"/>
    <col min="1791" max="1791" width="16" customWidth="1"/>
    <col min="1792" max="1792" width="15" customWidth="1"/>
    <col min="1793" max="1801" width="12.7109375" bestFit="1" customWidth="1"/>
    <col min="1802" max="1803" width="15.42578125" bestFit="1" customWidth="1"/>
    <col min="1804" max="1815" width="16" bestFit="1" customWidth="1"/>
    <col min="1816" max="1820" width="15" bestFit="1" customWidth="1"/>
    <col min="1821" max="1821" width="14" bestFit="1" customWidth="1"/>
    <col min="1822" max="1822" width="15" bestFit="1" customWidth="1"/>
    <col min="1823" max="1823" width="14" bestFit="1" customWidth="1"/>
    <col min="2042" max="2042" width="30.28515625" customWidth="1"/>
    <col min="2043" max="2043" width="59" customWidth="1"/>
    <col min="2044" max="2044" width="10.85546875" customWidth="1"/>
    <col min="2045" max="2045" width="16" customWidth="1"/>
    <col min="2046" max="2046" width="17.140625" customWidth="1"/>
    <col min="2047" max="2047" width="16" customWidth="1"/>
    <col min="2048" max="2048" width="15" customWidth="1"/>
    <col min="2049" max="2057" width="12.7109375" bestFit="1" customWidth="1"/>
    <col min="2058" max="2059" width="15.42578125" bestFit="1" customWidth="1"/>
    <col min="2060" max="2071" width="16" bestFit="1" customWidth="1"/>
    <col min="2072" max="2076" width="15" bestFit="1" customWidth="1"/>
    <col min="2077" max="2077" width="14" bestFit="1" customWidth="1"/>
    <col min="2078" max="2078" width="15" bestFit="1" customWidth="1"/>
    <col min="2079" max="2079" width="14" bestFit="1" customWidth="1"/>
    <col min="2298" max="2298" width="30.28515625" customWidth="1"/>
    <col min="2299" max="2299" width="59" customWidth="1"/>
    <col min="2300" max="2300" width="10.85546875" customWidth="1"/>
    <col min="2301" max="2301" width="16" customWidth="1"/>
    <col min="2302" max="2302" width="17.140625" customWidth="1"/>
    <col min="2303" max="2303" width="16" customWidth="1"/>
    <col min="2304" max="2304" width="15" customWidth="1"/>
    <col min="2305" max="2313" width="12.7109375" bestFit="1" customWidth="1"/>
    <col min="2314" max="2315" width="15.42578125" bestFit="1" customWidth="1"/>
    <col min="2316" max="2327" width="16" bestFit="1" customWidth="1"/>
    <col min="2328" max="2332" width="15" bestFit="1" customWidth="1"/>
    <col min="2333" max="2333" width="14" bestFit="1" customWidth="1"/>
    <col min="2334" max="2334" width="15" bestFit="1" customWidth="1"/>
    <col min="2335" max="2335" width="14" bestFit="1" customWidth="1"/>
    <col min="2554" max="2554" width="30.28515625" customWidth="1"/>
    <col min="2555" max="2555" width="59" customWidth="1"/>
    <col min="2556" max="2556" width="10.85546875" customWidth="1"/>
    <col min="2557" max="2557" width="16" customWidth="1"/>
    <col min="2558" max="2558" width="17.140625" customWidth="1"/>
    <col min="2559" max="2559" width="16" customWidth="1"/>
    <col min="2560" max="2560" width="15" customWidth="1"/>
    <col min="2561" max="2569" width="12.7109375" bestFit="1" customWidth="1"/>
    <col min="2570" max="2571" width="15.42578125" bestFit="1" customWidth="1"/>
    <col min="2572" max="2583" width="16" bestFit="1" customWidth="1"/>
    <col min="2584" max="2588" width="15" bestFit="1" customWidth="1"/>
    <col min="2589" max="2589" width="14" bestFit="1" customWidth="1"/>
    <col min="2590" max="2590" width="15" bestFit="1" customWidth="1"/>
    <col min="2591" max="2591" width="14" bestFit="1" customWidth="1"/>
    <col min="2810" max="2810" width="30.28515625" customWidth="1"/>
    <col min="2811" max="2811" width="59" customWidth="1"/>
    <col min="2812" max="2812" width="10.85546875" customWidth="1"/>
    <col min="2813" max="2813" width="16" customWidth="1"/>
    <col min="2814" max="2814" width="17.140625" customWidth="1"/>
    <col min="2815" max="2815" width="16" customWidth="1"/>
    <col min="2816" max="2816" width="15" customWidth="1"/>
    <col min="2817" max="2825" width="12.7109375" bestFit="1" customWidth="1"/>
    <col min="2826" max="2827" width="15.42578125" bestFit="1" customWidth="1"/>
    <col min="2828" max="2839" width="16" bestFit="1" customWidth="1"/>
    <col min="2840" max="2844" width="15" bestFit="1" customWidth="1"/>
    <col min="2845" max="2845" width="14" bestFit="1" customWidth="1"/>
    <col min="2846" max="2846" width="15" bestFit="1" customWidth="1"/>
    <col min="2847" max="2847" width="14" bestFit="1" customWidth="1"/>
    <col min="3066" max="3066" width="30.28515625" customWidth="1"/>
    <col min="3067" max="3067" width="59" customWidth="1"/>
    <col min="3068" max="3068" width="10.85546875" customWidth="1"/>
    <col min="3069" max="3069" width="16" customWidth="1"/>
    <col min="3070" max="3070" width="17.140625" customWidth="1"/>
    <col min="3071" max="3071" width="16" customWidth="1"/>
    <col min="3072" max="3072" width="15" customWidth="1"/>
    <col min="3073" max="3081" width="12.7109375" bestFit="1" customWidth="1"/>
    <col min="3082" max="3083" width="15.42578125" bestFit="1" customWidth="1"/>
    <col min="3084" max="3095" width="16" bestFit="1" customWidth="1"/>
    <col min="3096" max="3100" width="15" bestFit="1" customWidth="1"/>
    <col min="3101" max="3101" width="14" bestFit="1" customWidth="1"/>
    <col min="3102" max="3102" width="15" bestFit="1" customWidth="1"/>
    <col min="3103" max="3103" width="14" bestFit="1" customWidth="1"/>
    <col min="3322" max="3322" width="30.28515625" customWidth="1"/>
    <col min="3323" max="3323" width="59" customWidth="1"/>
    <col min="3324" max="3324" width="10.85546875" customWidth="1"/>
    <col min="3325" max="3325" width="16" customWidth="1"/>
    <col min="3326" max="3326" width="17.140625" customWidth="1"/>
    <col min="3327" max="3327" width="16" customWidth="1"/>
    <col min="3328" max="3328" width="15" customWidth="1"/>
    <col min="3329" max="3337" width="12.7109375" bestFit="1" customWidth="1"/>
    <col min="3338" max="3339" width="15.42578125" bestFit="1" customWidth="1"/>
    <col min="3340" max="3351" width="16" bestFit="1" customWidth="1"/>
    <col min="3352" max="3356" width="15" bestFit="1" customWidth="1"/>
    <col min="3357" max="3357" width="14" bestFit="1" customWidth="1"/>
    <col min="3358" max="3358" width="15" bestFit="1" customWidth="1"/>
    <col min="3359" max="3359" width="14" bestFit="1" customWidth="1"/>
    <col min="3578" max="3578" width="30.28515625" customWidth="1"/>
    <col min="3579" max="3579" width="59" customWidth="1"/>
    <col min="3580" max="3580" width="10.85546875" customWidth="1"/>
    <col min="3581" max="3581" width="16" customWidth="1"/>
    <col min="3582" max="3582" width="17.140625" customWidth="1"/>
    <col min="3583" max="3583" width="16" customWidth="1"/>
    <col min="3584" max="3584" width="15" customWidth="1"/>
    <col min="3585" max="3593" width="12.7109375" bestFit="1" customWidth="1"/>
    <col min="3594" max="3595" width="15.42578125" bestFit="1" customWidth="1"/>
    <col min="3596" max="3607" width="16" bestFit="1" customWidth="1"/>
    <col min="3608" max="3612" width="15" bestFit="1" customWidth="1"/>
    <col min="3613" max="3613" width="14" bestFit="1" customWidth="1"/>
    <col min="3614" max="3614" width="15" bestFit="1" customWidth="1"/>
    <col min="3615" max="3615" width="14" bestFit="1" customWidth="1"/>
    <col min="3834" max="3834" width="30.28515625" customWidth="1"/>
    <col min="3835" max="3835" width="59" customWidth="1"/>
    <col min="3836" max="3836" width="10.85546875" customWidth="1"/>
    <col min="3837" max="3837" width="16" customWidth="1"/>
    <col min="3838" max="3838" width="17.140625" customWidth="1"/>
    <col min="3839" max="3839" width="16" customWidth="1"/>
    <col min="3840" max="3840" width="15" customWidth="1"/>
    <col min="3841" max="3849" width="12.7109375" bestFit="1" customWidth="1"/>
    <col min="3850" max="3851" width="15.42578125" bestFit="1" customWidth="1"/>
    <col min="3852" max="3863" width="16" bestFit="1" customWidth="1"/>
    <col min="3864" max="3868" width="15" bestFit="1" customWidth="1"/>
    <col min="3869" max="3869" width="14" bestFit="1" customWidth="1"/>
    <col min="3870" max="3870" width="15" bestFit="1" customWidth="1"/>
    <col min="3871" max="3871" width="14" bestFit="1" customWidth="1"/>
    <col min="4090" max="4090" width="30.28515625" customWidth="1"/>
    <col min="4091" max="4091" width="59" customWidth="1"/>
    <col min="4092" max="4092" width="10.85546875" customWidth="1"/>
    <col min="4093" max="4093" width="16" customWidth="1"/>
    <col min="4094" max="4094" width="17.140625" customWidth="1"/>
    <col min="4095" max="4095" width="16" customWidth="1"/>
    <col min="4096" max="4096" width="15" customWidth="1"/>
    <col min="4097" max="4105" width="12.7109375" bestFit="1" customWidth="1"/>
    <col min="4106" max="4107" width="15.42578125" bestFit="1" customWidth="1"/>
    <col min="4108" max="4119" width="16" bestFit="1" customWidth="1"/>
    <col min="4120" max="4124" width="15" bestFit="1" customWidth="1"/>
    <col min="4125" max="4125" width="14" bestFit="1" customWidth="1"/>
    <col min="4126" max="4126" width="15" bestFit="1" customWidth="1"/>
    <col min="4127" max="4127" width="14" bestFit="1" customWidth="1"/>
    <col min="4346" max="4346" width="30.28515625" customWidth="1"/>
    <col min="4347" max="4347" width="59" customWidth="1"/>
    <col min="4348" max="4348" width="10.85546875" customWidth="1"/>
    <col min="4349" max="4349" width="16" customWidth="1"/>
    <col min="4350" max="4350" width="17.140625" customWidth="1"/>
    <col min="4351" max="4351" width="16" customWidth="1"/>
    <col min="4352" max="4352" width="15" customWidth="1"/>
    <col min="4353" max="4361" width="12.7109375" bestFit="1" customWidth="1"/>
    <col min="4362" max="4363" width="15.42578125" bestFit="1" customWidth="1"/>
    <col min="4364" max="4375" width="16" bestFit="1" customWidth="1"/>
    <col min="4376" max="4380" width="15" bestFit="1" customWidth="1"/>
    <col min="4381" max="4381" width="14" bestFit="1" customWidth="1"/>
    <col min="4382" max="4382" width="15" bestFit="1" customWidth="1"/>
    <col min="4383" max="4383" width="14" bestFit="1" customWidth="1"/>
    <col min="4602" max="4602" width="30.28515625" customWidth="1"/>
    <col min="4603" max="4603" width="59" customWidth="1"/>
    <col min="4604" max="4604" width="10.85546875" customWidth="1"/>
    <col min="4605" max="4605" width="16" customWidth="1"/>
    <col min="4606" max="4606" width="17.140625" customWidth="1"/>
    <col min="4607" max="4607" width="16" customWidth="1"/>
    <col min="4608" max="4608" width="15" customWidth="1"/>
    <col min="4609" max="4617" width="12.7109375" bestFit="1" customWidth="1"/>
    <col min="4618" max="4619" width="15.42578125" bestFit="1" customWidth="1"/>
    <col min="4620" max="4631" width="16" bestFit="1" customWidth="1"/>
    <col min="4632" max="4636" width="15" bestFit="1" customWidth="1"/>
    <col min="4637" max="4637" width="14" bestFit="1" customWidth="1"/>
    <col min="4638" max="4638" width="15" bestFit="1" customWidth="1"/>
    <col min="4639" max="4639" width="14" bestFit="1" customWidth="1"/>
    <col min="4858" max="4858" width="30.28515625" customWidth="1"/>
    <col min="4859" max="4859" width="59" customWidth="1"/>
    <col min="4860" max="4860" width="10.85546875" customWidth="1"/>
    <col min="4861" max="4861" width="16" customWidth="1"/>
    <col min="4862" max="4862" width="17.140625" customWidth="1"/>
    <col min="4863" max="4863" width="16" customWidth="1"/>
    <col min="4864" max="4864" width="15" customWidth="1"/>
    <col min="4865" max="4873" width="12.7109375" bestFit="1" customWidth="1"/>
    <col min="4874" max="4875" width="15.42578125" bestFit="1" customWidth="1"/>
    <col min="4876" max="4887" width="16" bestFit="1" customWidth="1"/>
    <col min="4888" max="4892" width="15" bestFit="1" customWidth="1"/>
    <col min="4893" max="4893" width="14" bestFit="1" customWidth="1"/>
    <col min="4894" max="4894" width="15" bestFit="1" customWidth="1"/>
    <col min="4895" max="4895" width="14" bestFit="1" customWidth="1"/>
    <col min="5114" max="5114" width="30.28515625" customWidth="1"/>
    <col min="5115" max="5115" width="59" customWidth="1"/>
    <col min="5116" max="5116" width="10.85546875" customWidth="1"/>
    <col min="5117" max="5117" width="16" customWidth="1"/>
    <col min="5118" max="5118" width="17.140625" customWidth="1"/>
    <col min="5119" max="5119" width="16" customWidth="1"/>
    <col min="5120" max="5120" width="15" customWidth="1"/>
    <col min="5121" max="5129" width="12.7109375" bestFit="1" customWidth="1"/>
    <col min="5130" max="5131" width="15.42578125" bestFit="1" customWidth="1"/>
    <col min="5132" max="5143" width="16" bestFit="1" customWidth="1"/>
    <col min="5144" max="5148" width="15" bestFit="1" customWidth="1"/>
    <col min="5149" max="5149" width="14" bestFit="1" customWidth="1"/>
    <col min="5150" max="5150" width="15" bestFit="1" customWidth="1"/>
    <col min="5151" max="5151" width="14" bestFit="1" customWidth="1"/>
    <col min="5370" max="5370" width="30.28515625" customWidth="1"/>
    <col min="5371" max="5371" width="59" customWidth="1"/>
    <col min="5372" max="5372" width="10.85546875" customWidth="1"/>
    <col min="5373" max="5373" width="16" customWidth="1"/>
    <col min="5374" max="5374" width="17.140625" customWidth="1"/>
    <col min="5375" max="5375" width="16" customWidth="1"/>
    <col min="5376" max="5376" width="15" customWidth="1"/>
    <col min="5377" max="5385" width="12.7109375" bestFit="1" customWidth="1"/>
    <col min="5386" max="5387" width="15.42578125" bestFit="1" customWidth="1"/>
    <col min="5388" max="5399" width="16" bestFit="1" customWidth="1"/>
    <col min="5400" max="5404" width="15" bestFit="1" customWidth="1"/>
    <col min="5405" max="5405" width="14" bestFit="1" customWidth="1"/>
    <col min="5406" max="5406" width="15" bestFit="1" customWidth="1"/>
    <col min="5407" max="5407" width="14" bestFit="1" customWidth="1"/>
    <col min="5626" max="5626" width="30.28515625" customWidth="1"/>
    <col min="5627" max="5627" width="59" customWidth="1"/>
    <col min="5628" max="5628" width="10.85546875" customWidth="1"/>
    <col min="5629" max="5629" width="16" customWidth="1"/>
    <col min="5630" max="5630" width="17.140625" customWidth="1"/>
    <col min="5631" max="5631" width="16" customWidth="1"/>
    <col min="5632" max="5632" width="15" customWidth="1"/>
    <col min="5633" max="5641" width="12.7109375" bestFit="1" customWidth="1"/>
    <col min="5642" max="5643" width="15.42578125" bestFit="1" customWidth="1"/>
    <col min="5644" max="5655" width="16" bestFit="1" customWidth="1"/>
    <col min="5656" max="5660" width="15" bestFit="1" customWidth="1"/>
    <col min="5661" max="5661" width="14" bestFit="1" customWidth="1"/>
    <col min="5662" max="5662" width="15" bestFit="1" customWidth="1"/>
    <col min="5663" max="5663" width="14" bestFit="1" customWidth="1"/>
    <col min="5882" max="5882" width="30.28515625" customWidth="1"/>
    <col min="5883" max="5883" width="59" customWidth="1"/>
    <col min="5884" max="5884" width="10.85546875" customWidth="1"/>
    <col min="5885" max="5885" width="16" customWidth="1"/>
    <col min="5886" max="5886" width="17.140625" customWidth="1"/>
    <col min="5887" max="5887" width="16" customWidth="1"/>
    <col min="5888" max="5888" width="15" customWidth="1"/>
    <col min="5889" max="5897" width="12.7109375" bestFit="1" customWidth="1"/>
    <col min="5898" max="5899" width="15.42578125" bestFit="1" customWidth="1"/>
    <col min="5900" max="5911" width="16" bestFit="1" customWidth="1"/>
    <col min="5912" max="5916" width="15" bestFit="1" customWidth="1"/>
    <col min="5917" max="5917" width="14" bestFit="1" customWidth="1"/>
    <col min="5918" max="5918" width="15" bestFit="1" customWidth="1"/>
    <col min="5919" max="5919" width="14" bestFit="1" customWidth="1"/>
    <col min="6138" max="6138" width="30.28515625" customWidth="1"/>
    <col min="6139" max="6139" width="59" customWidth="1"/>
    <col min="6140" max="6140" width="10.85546875" customWidth="1"/>
    <col min="6141" max="6141" width="16" customWidth="1"/>
    <col min="6142" max="6142" width="17.140625" customWidth="1"/>
    <col min="6143" max="6143" width="16" customWidth="1"/>
    <col min="6144" max="6144" width="15" customWidth="1"/>
    <col min="6145" max="6153" width="12.7109375" bestFit="1" customWidth="1"/>
    <col min="6154" max="6155" width="15.42578125" bestFit="1" customWidth="1"/>
    <col min="6156" max="6167" width="16" bestFit="1" customWidth="1"/>
    <col min="6168" max="6172" width="15" bestFit="1" customWidth="1"/>
    <col min="6173" max="6173" width="14" bestFit="1" customWidth="1"/>
    <col min="6174" max="6174" width="15" bestFit="1" customWidth="1"/>
    <col min="6175" max="6175" width="14" bestFit="1" customWidth="1"/>
    <col min="6394" max="6394" width="30.28515625" customWidth="1"/>
    <col min="6395" max="6395" width="59" customWidth="1"/>
    <col min="6396" max="6396" width="10.85546875" customWidth="1"/>
    <col min="6397" max="6397" width="16" customWidth="1"/>
    <col min="6398" max="6398" width="17.140625" customWidth="1"/>
    <col min="6399" max="6399" width="16" customWidth="1"/>
    <col min="6400" max="6400" width="15" customWidth="1"/>
    <col min="6401" max="6409" width="12.7109375" bestFit="1" customWidth="1"/>
    <col min="6410" max="6411" width="15.42578125" bestFit="1" customWidth="1"/>
    <col min="6412" max="6423" width="16" bestFit="1" customWidth="1"/>
    <col min="6424" max="6428" width="15" bestFit="1" customWidth="1"/>
    <col min="6429" max="6429" width="14" bestFit="1" customWidth="1"/>
    <col min="6430" max="6430" width="15" bestFit="1" customWidth="1"/>
    <col min="6431" max="6431" width="14" bestFit="1" customWidth="1"/>
    <col min="6650" max="6650" width="30.28515625" customWidth="1"/>
    <col min="6651" max="6651" width="59" customWidth="1"/>
    <col min="6652" max="6652" width="10.85546875" customWidth="1"/>
    <col min="6653" max="6653" width="16" customWidth="1"/>
    <col min="6654" max="6654" width="17.140625" customWidth="1"/>
    <col min="6655" max="6655" width="16" customWidth="1"/>
    <col min="6656" max="6656" width="15" customWidth="1"/>
    <col min="6657" max="6665" width="12.7109375" bestFit="1" customWidth="1"/>
    <col min="6666" max="6667" width="15.42578125" bestFit="1" customWidth="1"/>
    <col min="6668" max="6679" width="16" bestFit="1" customWidth="1"/>
    <col min="6680" max="6684" width="15" bestFit="1" customWidth="1"/>
    <col min="6685" max="6685" width="14" bestFit="1" customWidth="1"/>
    <col min="6686" max="6686" width="15" bestFit="1" customWidth="1"/>
    <col min="6687" max="6687" width="14" bestFit="1" customWidth="1"/>
    <col min="6906" max="6906" width="30.28515625" customWidth="1"/>
    <col min="6907" max="6907" width="59" customWidth="1"/>
    <col min="6908" max="6908" width="10.85546875" customWidth="1"/>
    <col min="6909" max="6909" width="16" customWidth="1"/>
    <col min="6910" max="6910" width="17.140625" customWidth="1"/>
    <col min="6911" max="6911" width="16" customWidth="1"/>
    <col min="6912" max="6912" width="15" customWidth="1"/>
    <col min="6913" max="6921" width="12.7109375" bestFit="1" customWidth="1"/>
    <col min="6922" max="6923" width="15.42578125" bestFit="1" customWidth="1"/>
    <col min="6924" max="6935" width="16" bestFit="1" customWidth="1"/>
    <col min="6936" max="6940" width="15" bestFit="1" customWidth="1"/>
    <col min="6941" max="6941" width="14" bestFit="1" customWidth="1"/>
    <col min="6942" max="6942" width="15" bestFit="1" customWidth="1"/>
    <col min="6943" max="6943" width="14" bestFit="1" customWidth="1"/>
    <col min="7162" max="7162" width="30.28515625" customWidth="1"/>
    <col min="7163" max="7163" width="59" customWidth="1"/>
    <col min="7164" max="7164" width="10.85546875" customWidth="1"/>
    <col min="7165" max="7165" width="16" customWidth="1"/>
    <col min="7166" max="7166" width="17.140625" customWidth="1"/>
    <col min="7167" max="7167" width="16" customWidth="1"/>
    <col min="7168" max="7168" width="15" customWidth="1"/>
    <col min="7169" max="7177" width="12.7109375" bestFit="1" customWidth="1"/>
    <col min="7178" max="7179" width="15.42578125" bestFit="1" customWidth="1"/>
    <col min="7180" max="7191" width="16" bestFit="1" customWidth="1"/>
    <col min="7192" max="7196" width="15" bestFit="1" customWidth="1"/>
    <col min="7197" max="7197" width="14" bestFit="1" customWidth="1"/>
    <col min="7198" max="7198" width="15" bestFit="1" customWidth="1"/>
    <col min="7199" max="7199" width="14" bestFit="1" customWidth="1"/>
    <col min="7418" max="7418" width="30.28515625" customWidth="1"/>
    <col min="7419" max="7419" width="59" customWidth="1"/>
    <col min="7420" max="7420" width="10.85546875" customWidth="1"/>
    <col min="7421" max="7421" width="16" customWidth="1"/>
    <col min="7422" max="7422" width="17.140625" customWidth="1"/>
    <col min="7423" max="7423" width="16" customWidth="1"/>
    <col min="7424" max="7424" width="15" customWidth="1"/>
    <col min="7425" max="7433" width="12.7109375" bestFit="1" customWidth="1"/>
    <col min="7434" max="7435" width="15.42578125" bestFit="1" customWidth="1"/>
    <col min="7436" max="7447" width="16" bestFit="1" customWidth="1"/>
    <col min="7448" max="7452" width="15" bestFit="1" customWidth="1"/>
    <col min="7453" max="7453" width="14" bestFit="1" customWidth="1"/>
    <col min="7454" max="7454" width="15" bestFit="1" customWidth="1"/>
    <col min="7455" max="7455" width="14" bestFit="1" customWidth="1"/>
    <col min="7674" max="7674" width="30.28515625" customWidth="1"/>
    <col min="7675" max="7675" width="59" customWidth="1"/>
    <col min="7676" max="7676" width="10.85546875" customWidth="1"/>
    <col min="7677" max="7677" width="16" customWidth="1"/>
    <col min="7678" max="7678" width="17.140625" customWidth="1"/>
    <col min="7679" max="7679" width="16" customWidth="1"/>
    <col min="7680" max="7680" width="15" customWidth="1"/>
    <col min="7681" max="7689" width="12.7109375" bestFit="1" customWidth="1"/>
    <col min="7690" max="7691" width="15.42578125" bestFit="1" customWidth="1"/>
    <col min="7692" max="7703" width="16" bestFit="1" customWidth="1"/>
    <col min="7704" max="7708" width="15" bestFit="1" customWidth="1"/>
    <col min="7709" max="7709" width="14" bestFit="1" customWidth="1"/>
    <col min="7710" max="7710" width="15" bestFit="1" customWidth="1"/>
    <col min="7711" max="7711" width="14" bestFit="1" customWidth="1"/>
    <col min="7930" max="7930" width="30.28515625" customWidth="1"/>
    <col min="7931" max="7931" width="59" customWidth="1"/>
    <col min="7932" max="7932" width="10.85546875" customWidth="1"/>
    <col min="7933" max="7933" width="16" customWidth="1"/>
    <col min="7934" max="7934" width="17.140625" customWidth="1"/>
    <col min="7935" max="7935" width="16" customWidth="1"/>
    <col min="7936" max="7936" width="15" customWidth="1"/>
    <col min="7937" max="7945" width="12.7109375" bestFit="1" customWidth="1"/>
    <col min="7946" max="7947" width="15.42578125" bestFit="1" customWidth="1"/>
    <col min="7948" max="7959" width="16" bestFit="1" customWidth="1"/>
    <col min="7960" max="7964" width="15" bestFit="1" customWidth="1"/>
    <col min="7965" max="7965" width="14" bestFit="1" customWidth="1"/>
    <col min="7966" max="7966" width="15" bestFit="1" customWidth="1"/>
    <col min="7967" max="7967" width="14" bestFit="1" customWidth="1"/>
    <col min="8186" max="8186" width="30.28515625" customWidth="1"/>
    <col min="8187" max="8187" width="59" customWidth="1"/>
    <col min="8188" max="8188" width="10.85546875" customWidth="1"/>
    <col min="8189" max="8189" width="16" customWidth="1"/>
    <col min="8190" max="8190" width="17.140625" customWidth="1"/>
    <col min="8191" max="8191" width="16" customWidth="1"/>
    <col min="8192" max="8192" width="15" customWidth="1"/>
    <col min="8193" max="8201" width="12.7109375" bestFit="1" customWidth="1"/>
    <col min="8202" max="8203" width="15.42578125" bestFit="1" customWidth="1"/>
    <col min="8204" max="8215" width="16" bestFit="1" customWidth="1"/>
    <col min="8216" max="8220" width="15" bestFit="1" customWidth="1"/>
    <col min="8221" max="8221" width="14" bestFit="1" customWidth="1"/>
    <col min="8222" max="8222" width="15" bestFit="1" customWidth="1"/>
    <col min="8223" max="8223" width="14" bestFit="1" customWidth="1"/>
    <col min="8442" max="8442" width="30.28515625" customWidth="1"/>
    <col min="8443" max="8443" width="59" customWidth="1"/>
    <col min="8444" max="8444" width="10.85546875" customWidth="1"/>
    <col min="8445" max="8445" width="16" customWidth="1"/>
    <col min="8446" max="8446" width="17.140625" customWidth="1"/>
    <col min="8447" max="8447" width="16" customWidth="1"/>
    <col min="8448" max="8448" width="15" customWidth="1"/>
    <col min="8449" max="8457" width="12.7109375" bestFit="1" customWidth="1"/>
    <col min="8458" max="8459" width="15.42578125" bestFit="1" customWidth="1"/>
    <col min="8460" max="8471" width="16" bestFit="1" customWidth="1"/>
    <col min="8472" max="8476" width="15" bestFit="1" customWidth="1"/>
    <col min="8477" max="8477" width="14" bestFit="1" customWidth="1"/>
    <col min="8478" max="8478" width="15" bestFit="1" customWidth="1"/>
    <col min="8479" max="8479" width="14" bestFit="1" customWidth="1"/>
    <col min="8698" max="8698" width="30.28515625" customWidth="1"/>
    <col min="8699" max="8699" width="59" customWidth="1"/>
    <col min="8700" max="8700" width="10.85546875" customWidth="1"/>
    <col min="8701" max="8701" width="16" customWidth="1"/>
    <col min="8702" max="8702" width="17.140625" customWidth="1"/>
    <col min="8703" max="8703" width="16" customWidth="1"/>
    <col min="8704" max="8704" width="15" customWidth="1"/>
    <col min="8705" max="8713" width="12.7109375" bestFit="1" customWidth="1"/>
    <col min="8714" max="8715" width="15.42578125" bestFit="1" customWidth="1"/>
    <col min="8716" max="8727" width="16" bestFit="1" customWidth="1"/>
    <col min="8728" max="8732" width="15" bestFit="1" customWidth="1"/>
    <col min="8733" max="8733" width="14" bestFit="1" customWidth="1"/>
    <col min="8734" max="8734" width="15" bestFit="1" customWidth="1"/>
    <col min="8735" max="8735" width="14" bestFit="1" customWidth="1"/>
    <col min="8954" max="8954" width="30.28515625" customWidth="1"/>
    <col min="8955" max="8955" width="59" customWidth="1"/>
    <col min="8956" max="8956" width="10.85546875" customWidth="1"/>
    <col min="8957" max="8957" width="16" customWidth="1"/>
    <col min="8958" max="8958" width="17.140625" customWidth="1"/>
    <col min="8959" max="8959" width="16" customWidth="1"/>
    <col min="8960" max="8960" width="15" customWidth="1"/>
    <col min="8961" max="8969" width="12.7109375" bestFit="1" customWidth="1"/>
    <col min="8970" max="8971" width="15.42578125" bestFit="1" customWidth="1"/>
    <col min="8972" max="8983" width="16" bestFit="1" customWidth="1"/>
    <col min="8984" max="8988" width="15" bestFit="1" customWidth="1"/>
    <col min="8989" max="8989" width="14" bestFit="1" customWidth="1"/>
    <col min="8990" max="8990" width="15" bestFit="1" customWidth="1"/>
    <col min="8991" max="8991" width="14" bestFit="1" customWidth="1"/>
    <col min="9210" max="9210" width="30.28515625" customWidth="1"/>
    <col min="9211" max="9211" width="59" customWidth="1"/>
    <col min="9212" max="9212" width="10.85546875" customWidth="1"/>
    <col min="9213" max="9213" width="16" customWidth="1"/>
    <col min="9214" max="9214" width="17.140625" customWidth="1"/>
    <col min="9215" max="9215" width="16" customWidth="1"/>
    <col min="9216" max="9216" width="15" customWidth="1"/>
    <col min="9217" max="9225" width="12.7109375" bestFit="1" customWidth="1"/>
    <col min="9226" max="9227" width="15.42578125" bestFit="1" customWidth="1"/>
    <col min="9228" max="9239" width="16" bestFit="1" customWidth="1"/>
    <col min="9240" max="9244" width="15" bestFit="1" customWidth="1"/>
    <col min="9245" max="9245" width="14" bestFit="1" customWidth="1"/>
    <col min="9246" max="9246" width="15" bestFit="1" customWidth="1"/>
    <col min="9247" max="9247" width="14" bestFit="1" customWidth="1"/>
    <col min="9466" max="9466" width="30.28515625" customWidth="1"/>
    <col min="9467" max="9467" width="59" customWidth="1"/>
    <col min="9468" max="9468" width="10.85546875" customWidth="1"/>
    <col min="9469" max="9469" width="16" customWidth="1"/>
    <col min="9470" max="9470" width="17.140625" customWidth="1"/>
    <col min="9471" max="9471" width="16" customWidth="1"/>
    <col min="9472" max="9472" width="15" customWidth="1"/>
    <col min="9473" max="9481" width="12.7109375" bestFit="1" customWidth="1"/>
    <col min="9482" max="9483" width="15.42578125" bestFit="1" customWidth="1"/>
    <col min="9484" max="9495" width="16" bestFit="1" customWidth="1"/>
    <col min="9496" max="9500" width="15" bestFit="1" customWidth="1"/>
    <col min="9501" max="9501" width="14" bestFit="1" customWidth="1"/>
    <col min="9502" max="9502" width="15" bestFit="1" customWidth="1"/>
    <col min="9503" max="9503" width="14" bestFit="1" customWidth="1"/>
    <col min="9722" max="9722" width="30.28515625" customWidth="1"/>
    <col min="9723" max="9723" width="59" customWidth="1"/>
    <col min="9724" max="9724" width="10.85546875" customWidth="1"/>
    <col min="9725" max="9725" width="16" customWidth="1"/>
    <col min="9726" max="9726" width="17.140625" customWidth="1"/>
    <col min="9727" max="9727" width="16" customWidth="1"/>
    <col min="9728" max="9728" width="15" customWidth="1"/>
    <col min="9729" max="9737" width="12.7109375" bestFit="1" customWidth="1"/>
    <col min="9738" max="9739" width="15.42578125" bestFit="1" customWidth="1"/>
    <col min="9740" max="9751" width="16" bestFit="1" customWidth="1"/>
    <col min="9752" max="9756" width="15" bestFit="1" customWidth="1"/>
    <col min="9757" max="9757" width="14" bestFit="1" customWidth="1"/>
    <col min="9758" max="9758" width="15" bestFit="1" customWidth="1"/>
    <col min="9759" max="9759" width="14" bestFit="1" customWidth="1"/>
    <col min="9978" max="9978" width="30.28515625" customWidth="1"/>
    <col min="9979" max="9979" width="59" customWidth="1"/>
    <col min="9980" max="9980" width="10.85546875" customWidth="1"/>
    <col min="9981" max="9981" width="16" customWidth="1"/>
    <col min="9982" max="9982" width="17.140625" customWidth="1"/>
    <col min="9983" max="9983" width="16" customWidth="1"/>
    <col min="9984" max="9984" width="15" customWidth="1"/>
    <col min="9985" max="9993" width="12.7109375" bestFit="1" customWidth="1"/>
    <col min="9994" max="9995" width="15.42578125" bestFit="1" customWidth="1"/>
    <col min="9996" max="10007" width="16" bestFit="1" customWidth="1"/>
    <col min="10008" max="10012" width="15" bestFit="1" customWidth="1"/>
    <col min="10013" max="10013" width="14" bestFit="1" customWidth="1"/>
    <col min="10014" max="10014" width="15" bestFit="1" customWidth="1"/>
    <col min="10015" max="10015" width="14" bestFit="1" customWidth="1"/>
    <col min="10234" max="10234" width="30.28515625" customWidth="1"/>
    <col min="10235" max="10235" width="59" customWidth="1"/>
    <col min="10236" max="10236" width="10.85546875" customWidth="1"/>
    <col min="10237" max="10237" width="16" customWidth="1"/>
    <col min="10238" max="10238" width="17.140625" customWidth="1"/>
    <col min="10239" max="10239" width="16" customWidth="1"/>
    <col min="10240" max="10240" width="15" customWidth="1"/>
    <col min="10241" max="10249" width="12.7109375" bestFit="1" customWidth="1"/>
    <col min="10250" max="10251" width="15.42578125" bestFit="1" customWidth="1"/>
    <col min="10252" max="10263" width="16" bestFit="1" customWidth="1"/>
    <col min="10264" max="10268" width="15" bestFit="1" customWidth="1"/>
    <col min="10269" max="10269" width="14" bestFit="1" customWidth="1"/>
    <col min="10270" max="10270" width="15" bestFit="1" customWidth="1"/>
    <col min="10271" max="10271" width="14" bestFit="1" customWidth="1"/>
    <col min="10490" max="10490" width="30.28515625" customWidth="1"/>
    <col min="10491" max="10491" width="59" customWidth="1"/>
    <col min="10492" max="10492" width="10.85546875" customWidth="1"/>
    <col min="10493" max="10493" width="16" customWidth="1"/>
    <col min="10494" max="10494" width="17.140625" customWidth="1"/>
    <col min="10495" max="10495" width="16" customWidth="1"/>
    <col min="10496" max="10496" width="15" customWidth="1"/>
    <col min="10497" max="10505" width="12.7109375" bestFit="1" customWidth="1"/>
    <col min="10506" max="10507" width="15.42578125" bestFit="1" customWidth="1"/>
    <col min="10508" max="10519" width="16" bestFit="1" customWidth="1"/>
    <col min="10520" max="10524" width="15" bestFit="1" customWidth="1"/>
    <col min="10525" max="10525" width="14" bestFit="1" customWidth="1"/>
    <col min="10526" max="10526" width="15" bestFit="1" customWidth="1"/>
    <col min="10527" max="10527" width="14" bestFit="1" customWidth="1"/>
    <col min="10746" max="10746" width="30.28515625" customWidth="1"/>
    <col min="10747" max="10747" width="59" customWidth="1"/>
    <col min="10748" max="10748" width="10.85546875" customWidth="1"/>
    <col min="10749" max="10749" width="16" customWidth="1"/>
    <col min="10750" max="10750" width="17.140625" customWidth="1"/>
    <col min="10751" max="10751" width="16" customWidth="1"/>
    <col min="10752" max="10752" width="15" customWidth="1"/>
    <col min="10753" max="10761" width="12.7109375" bestFit="1" customWidth="1"/>
    <col min="10762" max="10763" width="15.42578125" bestFit="1" customWidth="1"/>
    <col min="10764" max="10775" width="16" bestFit="1" customWidth="1"/>
    <col min="10776" max="10780" width="15" bestFit="1" customWidth="1"/>
    <col min="10781" max="10781" width="14" bestFit="1" customWidth="1"/>
    <col min="10782" max="10782" width="15" bestFit="1" customWidth="1"/>
    <col min="10783" max="10783" width="14" bestFit="1" customWidth="1"/>
    <col min="11002" max="11002" width="30.28515625" customWidth="1"/>
    <col min="11003" max="11003" width="59" customWidth="1"/>
    <col min="11004" max="11004" width="10.85546875" customWidth="1"/>
    <col min="11005" max="11005" width="16" customWidth="1"/>
    <col min="11006" max="11006" width="17.140625" customWidth="1"/>
    <col min="11007" max="11007" width="16" customWidth="1"/>
    <col min="11008" max="11008" width="15" customWidth="1"/>
    <col min="11009" max="11017" width="12.7109375" bestFit="1" customWidth="1"/>
    <col min="11018" max="11019" width="15.42578125" bestFit="1" customWidth="1"/>
    <col min="11020" max="11031" width="16" bestFit="1" customWidth="1"/>
    <col min="11032" max="11036" width="15" bestFit="1" customWidth="1"/>
    <col min="11037" max="11037" width="14" bestFit="1" customWidth="1"/>
    <col min="11038" max="11038" width="15" bestFit="1" customWidth="1"/>
    <col min="11039" max="11039" width="14" bestFit="1" customWidth="1"/>
    <col min="11258" max="11258" width="30.28515625" customWidth="1"/>
    <col min="11259" max="11259" width="59" customWidth="1"/>
    <col min="11260" max="11260" width="10.85546875" customWidth="1"/>
    <col min="11261" max="11261" width="16" customWidth="1"/>
    <col min="11262" max="11262" width="17.140625" customWidth="1"/>
    <col min="11263" max="11263" width="16" customWidth="1"/>
    <col min="11264" max="11264" width="15" customWidth="1"/>
    <col min="11265" max="11273" width="12.7109375" bestFit="1" customWidth="1"/>
    <col min="11274" max="11275" width="15.42578125" bestFit="1" customWidth="1"/>
    <col min="11276" max="11287" width="16" bestFit="1" customWidth="1"/>
    <col min="11288" max="11292" width="15" bestFit="1" customWidth="1"/>
    <col min="11293" max="11293" width="14" bestFit="1" customWidth="1"/>
    <col min="11294" max="11294" width="15" bestFit="1" customWidth="1"/>
    <col min="11295" max="11295" width="14" bestFit="1" customWidth="1"/>
    <col min="11514" max="11514" width="30.28515625" customWidth="1"/>
    <col min="11515" max="11515" width="59" customWidth="1"/>
    <col min="11516" max="11516" width="10.85546875" customWidth="1"/>
    <col min="11517" max="11517" width="16" customWidth="1"/>
    <col min="11518" max="11518" width="17.140625" customWidth="1"/>
    <col min="11519" max="11519" width="16" customWidth="1"/>
    <col min="11520" max="11520" width="15" customWidth="1"/>
    <col min="11521" max="11529" width="12.7109375" bestFit="1" customWidth="1"/>
    <col min="11530" max="11531" width="15.42578125" bestFit="1" customWidth="1"/>
    <col min="11532" max="11543" width="16" bestFit="1" customWidth="1"/>
    <col min="11544" max="11548" width="15" bestFit="1" customWidth="1"/>
    <col min="11549" max="11549" width="14" bestFit="1" customWidth="1"/>
    <col min="11550" max="11550" width="15" bestFit="1" customWidth="1"/>
    <col min="11551" max="11551" width="14" bestFit="1" customWidth="1"/>
    <col min="11770" max="11770" width="30.28515625" customWidth="1"/>
    <col min="11771" max="11771" width="59" customWidth="1"/>
    <col min="11772" max="11772" width="10.85546875" customWidth="1"/>
    <col min="11773" max="11773" width="16" customWidth="1"/>
    <col min="11774" max="11774" width="17.140625" customWidth="1"/>
    <col min="11775" max="11775" width="16" customWidth="1"/>
    <col min="11776" max="11776" width="15" customWidth="1"/>
    <col min="11777" max="11785" width="12.7109375" bestFit="1" customWidth="1"/>
    <col min="11786" max="11787" width="15.42578125" bestFit="1" customWidth="1"/>
    <col min="11788" max="11799" width="16" bestFit="1" customWidth="1"/>
    <col min="11800" max="11804" width="15" bestFit="1" customWidth="1"/>
    <col min="11805" max="11805" width="14" bestFit="1" customWidth="1"/>
    <col min="11806" max="11806" width="15" bestFit="1" customWidth="1"/>
    <col min="11807" max="11807" width="14" bestFit="1" customWidth="1"/>
    <col min="12026" max="12026" width="30.28515625" customWidth="1"/>
    <col min="12027" max="12027" width="59" customWidth="1"/>
    <col min="12028" max="12028" width="10.85546875" customWidth="1"/>
    <col min="12029" max="12029" width="16" customWidth="1"/>
    <col min="12030" max="12030" width="17.140625" customWidth="1"/>
    <col min="12031" max="12031" width="16" customWidth="1"/>
    <col min="12032" max="12032" width="15" customWidth="1"/>
    <col min="12033" max="12041" width="12.7109375" bestFit="1" customWidth="1"/>
    <col min="12042" max="12043" width="15.42578125" bestFit="1" customWidth="1"/>
    <col min="12044" max="12055" width="16" bestFit="1" customWidth="1"/>
    <col min="12056" max="12060" width="15" bestFit="1" customWidth="1"/>
    <col min="12061" max="12061" width="14" bestFit="1" customWidth="1"/>
    <col min="12062" max="12062" width="15" bestFit="1" customWidth="1"/>
    <col min="12063" max="12063" width="14" bestFit="1" customWidth="1"/>
    <col min="12282" max="12282" width="30.28515625" customWidth="1"/>
    <col min="12283" max="12283" width="59" customWidth="1"/>
    <col min="12284" max="12284" width="10.85546875" customWidth="1"/>
    <col min="12285" max="12285" width="16" customWidth="1"/>
    <col min="12286" max="12286" width="17.140625" customWidth="1"/>
    <col min="12287" max="12287" width="16" customWidth="1"/>
    <col min="12288" max="12288" width="15" customWidth="1"/>
    <col min="12289" max="12297" width="12.7109375" bestFit="1" customWidth="1"/>
    <col min="12298" max="12299" width="15.42578125" bestFit="1" customWidth="1"/>
    <col min="12300" max="12311" width="16" bestFit="1" customWidth="1"/>
    <col min="12312" max="12316" width="15" bestFit="1" customWidth="1"/>
    <col min="12317" max="12317" width="14" bestFit="1" customWidth="1"/>
    <col min="12318" max="12318" width="15" bestFit="1" customWidth="1"/>
    <col min="12319" max="12319" width="14" bestFit="1" customWidth="1"/>
    <col min="12538" max="12538" width="30.28515625" customWidth="1"/>
    <col min="12539" max="12539" width="59" customWidth="1"/>
    <col min="12540" max="12540" width="10.85546875" customWidth="1"/>
    <col min="12541" max="12541" width="16" customWidth="1"/>
    <col min="12542" max="12542" width="17.140625" customWidth="1"/>
    <col min="12543" max="12543" width="16" customWidth="1"/>
    <col min="12544" max="12544" width="15" customWidth="1"/>
    <col min="12545" max="12553" width="12.7109375" bestFit="1" customWidth="1"/>
    <col min="12554" max="12555" width="15.42578125" bestFit="1" customWidth="1"/>
    <col min="12556" max="12567" width="16" bestFit="1" customWidth="1"/>
    <col min="12568" max="12572" width="15" bestFit="1" customWidth="1"/>
    <col min="12573" max="12573" width="14" bestFit="1" customWidth="1"/>
    <col min="12574" max="12574" width="15" bestFit="1" customWidth="1"/>
    <col min="12575" max="12575" width="14" bestFit="1" customWidth="1"/>
    <col min="12794" max="12794" width="30.28515625" customWidth="1"/>
    <col min="12795" max="12795" width="59" customWidth="1"/>
    <col min="12796" max="12796" width="10.85546875" customWidth="1"/>
    <col min="12797" max="12797" width="16" customWidth="1"/>
    <col min="12798" max="12798" width="17.140625" customWidth="1"/>
    <col min="12799" max="12799" width="16" customWidth="1"/>
    <col min="12800" max="12800" width="15" customWidth="1"/>
    <col min="12801" max="12809" width="12.7109375" bestFit="1" customWidth="1"/>
    <col min="12810" max="12811" width="15.42578125" bestFit="1" customWidth="1"/>
    <col min="12812" max="12823" width="16" bestFit="1" customWidth="1"/>
    <col min="12824" max="12828" width="15" bestFit="1" customWidth="1"/>
    <col min="12829" max="12829" width="14" bestFit="1" customWidth="1"/>
    <col min="12830" max="12830" width="15" bestFit="1" customWidth="1"/>
    <col min="12831" max="12831" width="14" bestFit="1" customWidth="1"/>
    <col min="13050" max="13050" width="30.28515625" customWidth="1"/>
    <col min="13051" max="13051" width="59" customWidth="1"/>
    <col min="13052" max="13052" width="10.85546875" customWidth="1"/>
    <col min="13053" max="13053" width="16" customWidth="1"/>
    <col min="13054" max="13054" width="17.140625" customWidth="1"/>
    <col min="13055" max="13055" width="16" customWidth="1"/>
    <col min="13056" max="13056" width="15" customWidth="1"/>
    <col min="13057" max="13065" width="12.7109375" bestFit="1" customWidth="1"/>
    <col min="13066" max="13067" width="15.42578125" bestFit="1" customWidth="1"/>
    <col min="13068" max="13079" width="16" bestFit="1" customWidth="1"/>
    <col min="13080" max="13084" width="15" bestFit="1" customWidth="1"/>
    <col min="13085" max="13085" width="14" bestFit="1" customWidth="1"/>
    <col min="13086" max="13086" width="15" bestFit="1" customWidth="1"/>
    <col min="13087" max="13087" width="14" bestFit="1" customWidth="1"/>
    <col min="13306" max="13306" width="30.28515625" customWidth="1"/>
    <col min="13307" max="13307" width="59" customWidth="1"/>
    <col min="13308" max="13308" width="10.85546875" customWidth="1"/>
    <col min="13309" max="13309" width="16" customWidth="1"/>
    <col min="13310" max="13310" width="17.140625" customWidth="1"/>
    <col min="13311" max="13311" width="16" customWidth="1"/>
    <col min="13312" max="13312" width="15" customWidth="1"/>
    <col min="13313" max="13321" width="12.7109375" bestFit="1" customWidth="1"/>
    <col min="13322" max="13323" width="15.42578125" bestFit="1" customWidth="1"/>
    <col min="13324" max="13335" width="16" bestFit="1" customWidth="1"/>
    <col min="13336" max="13340" width="15" bestFit="1" customWidth="1"/>
    <col min="13341" max="13341" width="14" bestFit="1" customWidth="1"/>
    <col min="13342" max="13342" width="15" bestFit="1" customWidth="1"/>
    <col min="13343" max="13343" width="14" bestFit="1" customWidth="1"/>
    <col min="13562" max="13562" width="30.28515625" customWidth="1"/>
    <col min="13563" max="13563" width="59" customWidth="1"/>
    <col min="13564" max="13564" width="10.85546875" customWidth="1"/>
    <col min="13565" max="13565" width="16" customWidth="1"/>
    <col min="13566" max="13566" width="17.140625" customWidth="1"/>
    <col min="13567" max="13567" width="16" customWidth="1"/>
    <col min="13568" max="13568" width="15" customWidth="1"/>
    <col min="13569" max="13577" width="12.7109375" bestFit="1" customWidth="1"/>
    <col min="13578" max="13579" width="15.42578125" bestFit="1" customWidth="1"/>
    <col min="13580" max="13591" width="16" bestFit="1" customWidth="1"/>
    <col min="13592" max="13596" width="15" bestFit="1" customWidth="1"/>
    <col min="13597" max="13597" width="14" bestFit="1" customWidth="1"/>
    <col min="13598" max="13598" width="15" bestFit="1" customWidth="1"/>
    <col min="13599" max="13599" width="14" bestFit="1" customWidth="1"/>
    <col min="13818" max="13818" width="30.28515625" customWidth="1"/>
    <col min="13819" max="13819" width="59" customWidth="1"/>
    <col min="13820" max="13820" width="10.85546875" customWidth="1"/>
    <col min="13821" max="13821" width="16" customWidth="1"/>
    <col min="13822" max="13822" width="17.140625" customWidth="1"/>
    <col min="13823" max="13823" width="16" customWidth="1"/>
    <col min="13824" max="13824" width="15" customWidth="1"/>
    <col min="13825" max="13833" width="12.7109375" bestFit="1" customWidth="1"/>
    <col min="13834" max="13835" width="15.42578125" bestFit="1" customWidth="1"/>
    <col min="13836" max="13847" width="16" bestFit="1" customWidth="1"/>
    <col min="13848" max="13852" width="15" bestFit="1" customWidth="1"/>
    <col min="13853" max="13853" width="14" bestFit="1" customWidth="1"/>
    <col min="13854" max="13854" width="15" bestFit="1" customWidth="1"/>
    <col min="13855" max="13855" width="14" bestFit="1" customWidth="1"/>
    <col min="14074" max="14074" width="30.28515625" customWidth="1"/>
    <col min="14075" max="14075" width="59" customWidth="1"/>
    <col min="14076" max="14076" width="10.85546875" customWidth="1"/>
    <col min="14077" max="14077" width="16" customWidth="1"/>
    <col min="14078" max="14078" width="17.140625" customWidth="1"/>
    <col min="14079" max="14079" width="16" customWidth="1"/>
    <col min="14080" max="14080" width="15" customWidth="1"/>
    <col min="14081" max="14089" width="12.7109375" bestFit="1" customWidth="1"/>
    <col min="14090" max="14091" width="15.42578125" bestFit="1" customWidth="1"/>
    <col min="14092" max="14103" width="16" bestFit="1" customWidth="1"/>
    <col min="14104" max="14108" width="15" bestFit="1" customWidth="1"/>
    <col min="14109" max="14109" width="14" bestFit="1" customWidth="1"/>
    <col min="14110" max="14110" width="15" bestFit="1" customWidth="1"/>
    <col min="14111" max="14111" width="14" bestFit="1" customWidth="1"/>
    <col min="14330" max="14330" width="30.28515625" customWidth="1"/>
    <col min="14331" max="14331" width="59" customWidth="1"/>
    <col min="14332" max="14332" width="10.85546875" customWidth="1"/>
    <col min="14333" max="14333" width="16" customWidth="1"/>
    <col min="14334" max="14334" width="17.140625" customWidth="1"/>
    <col min="14335" max="14335" width="16" customWidth="1"/>
    <col min="14336" max="14336" width="15" customWidth="1"/>
    <col min="14337" max="14345" width="12.7109375" bestFit="1" customWidth="1"/>
    <col min="14346" max="14347" width="15.42578125" bestFit="1" customWidth="1"/>
    <col min="14348" max="14359" width="16" bestFit="1" customWidth="1"/>
    <col min="14360" max="14364" width="15" bestFit="1" customWidth="1"/>
    <col min="14365" max="14365" width="14" bestFit="1" customWidth="1"/>
    <col min="14366" max="14366" width="15" bestFit="1" customWidth="1"/>
    <col min="14367" max="14367" width="14" bestFit="1" customWidth="1"/>
    <col min="14586" max="14586" width="30.28515625" customWidth="1"/>
    <col min="14587" max="14587" width="59" customWidth="1"/>
    <col min="14588" max="14588" width="10.85546875" customWidth="1"/>
    <col min="14589" max="14589" width="16" customWidth="1"/>
    <col min="14590" max="14590" width="17.140625" customWidth="1"/>
    <col min="14591" max="14591" width="16" customWidth="1"/>
    <col min="14592" max="14592" width="15" customWidth="1"/>
    <col min="14593" max="14601" width="12.7109375" bestFit="1" customWidth="1"/>
    <col min="14602" max="14603" width="15.42578125" bestFit="1" customWidth="1"/>
    <col min="14604" max="14615" width="16" bestFit="1" customWidth="1"/>
    <col min="14616" max="14620" width="15" bestFit="1" customWidth="1"/>
    <col min="14621" max="14621" width="14" bestFit="1" customWidth="1"/>
    <col min="14622" max="14622" width="15" bestFit="1" customWidth="1"/>
    <col min="14623" max="14623" width="14" bestFit="1" customWidth="1"/>
    <col min="14842" max="14842" width="30.28515625" customWidth="1"/>
    <col min="14843" max="14843" width="59" customWidth="1"/>
    <col min="14844" max="14844" width="10.85546875" customWidth="1"/>
    <col min="14845" max="14845" width="16" customWidth="1"/>
    <col min="14846" max="14846" width="17.140625" customWidth="1"/>
    <col min="14847" max="14847" width="16" customWidth="1"/>
    <col min="14848" max="14848" width="15" customWidth="1"/>
    <col min="14849" max="14857" width="12.7109375" bestFit="1" customWidth="1"/>
    <col min="14858" max="14859" width="15.42578125" bestFit="1" customWidth="1"/>
    <col min="14860" max="14871" width="16" bestFit="1" customWidth="1"/>
    <col min="14872" max="14876" width="15" bestFit="1" customWidth="1"/>
    <col min="14877" max="14877" width="14" bestFit="1" customWidth="1"/>
    <col min="14878" max="14878" width="15" bestFit="1" customWidth="1"/>
    <col min="14879" max="14879" width="14" bestFit="1" customWidth="1"/>
    <col min="15098" max="15098" width="30.28515625" customWidth="1"/>
    <col min="15099" max="15099" width="59" customWidth="1"/>
    <col min="15100" max="15100" width="10.85546875" customWidth="1"/>
    <col min="15101" max="15101" width="16" customWidth="1"/>
    <col min="15102" max="15102" width="17.140625" customWidth="1"/>
    <col min="15103" max="15103" width="16" customWidth="1"/>
    <col min="15104" max="15104" width="15" customWidth="1"/>
    <col min="15105" max="15113" width="12.7109375" bestFit="1" customWidth="1"/>
    <col min="15114" max="15115" width="15.42578125" bestFit="1" customWidth="1"/>
    <col min="15116" max="15127" width="16" bestFit="1" customWidth="1"/>
    <col min="15128" max="15132" width="15" bestFit="1" customWidth="1"/>
    <col min="15133" max="15133" width="14" bestFit="1" customWidth="1"/>
    <col min="15134" max="15134" width="15" bestFit="1" customWidth="1"/>
    <col min="15135" max="15135" width="14" bestFit="1" customWidth="1"/>
    <col min="15354" max="15354" width="30.28515625" customWidth="1"/>
    <col min="15355" max="15355" width="59" customWidth="1"/>
    <col min="15356" max="15356" width="10.85546875" customWidth="1"/>
    <col min="15357" max="15357" width="16" customWidth="1"/>
    <col min="15358" max="15358" width="17.140625" customWidth="1"/>
    <col min="15359" max="15359" width="16" customWidth="1"/>
    <col min="15360" max="15360" width="15" customWidth="1"/>
    <col min="15361" max="15369" width="12.7109375" bestFit="1" customWidth="1"/>
    <col min="15370" max="15371" width="15.42578125" bestFit="1" customWidth="1"/>
    <col min="15372" max="15383" width="16" bestFit="1" customWidth="1"/>
    <col min="15384" max="15388" width="15" bestFit="1" customWidth="1"/>
    <col min="15389" max="15389" width="14" bestFit="1" customWidth="1"/>
    <col min="15390" max="15390" width="15" bestFit="1" customWidth="1"/>
    <col min="15391" max="15391" width="14" bestFit="1" customWidth="1"/>
    <col min="15610" max="15610" width="30.28515625" customWidth="1"/>
    <col min="15611" max="15611" width="59" customWidth="1"/>
    <col min="15612" max="15612" width="10.85546875" customWidth="1"/>
    <col min="15613" max="15613" width="16" customWidth="1"/>
    <col min="15614" max="15614" width="17.140625" customWidth="1"/>
    <col min="15615" max="15615" width="16" customWidth="1"/>
    <col min="15616" max="15616" width="15" customWidth="1"/>
    <col min="15617" max="15625" width="12.7109375" bestFit="1" customWidth="1"/>
    <col min="15626" max="15627" width="15.42578125" bestFit="1" customWidth="1"/>
    <col min="15628" max="15639" width="16" bestFit="1" customWidth="1"/>
    <col min="15640" max="15644" width="15" bestFit="1" customWidth="1"/>
    <col min="15645" max="15645" width="14" bestFit="1" customWidth="1"/>
    <col min="15646" max="15646" width="15" bestFit="1" customWidth="1"/>
    <col min="15647" max="15647" width="14" bestFit="1" customWidth="1"/>
    <col min="15866" max="15866" width="30.28515625" customWidth="1"/>
    <col min="15867" max="15867" width="59" customWidth="1"/>
    <col min="15868" max="15868" width="10.85546875" customWidth="1"/>
    <col min="15869" max="15869" width="16" customWidth="1"/>
    <col min="15870" max="15870" width="17.140625" customWidth="1"/>
    <col min="15871" max="15871" width="16" customWidth="1"/>
    <col min="15872" max="15872" width="15" customWidth="1"/>
    <col min="15873" max="15881" width="12.7109375" bestFit="1" customWidth="1"/>
    <col min="15882" max="15883" width="15.42578125" bestFit="1" customWidth="1"/>
    <col min="15884" max="15895" width="16" bestFit="1" customWidth="1"/>
    <col min="15896" max="15900" width="15" bestFit="1" customWidth="1"/>
    <col min="15901" max="15901" width="14" bestFit="1" customWidth="1"/>
    <col min="15902" max="15902" width="15" bestFit="1" customWidth="1"/>
    <col min="15903" max="15903" width="14" bestFit="1" customWidth="1"/>
    <col min="16122" max="16122" width="30.28515625" customWidth="1"/>
    <col min="16123" max="16123" width="59" customWidth="1"/>
    <col min="16124" max="16124" width="10.85546875" customWidth="1"/>
    <col min="16125" max="16125" width="16" customWidth="1"/>
    <col min="16126" max="16126" width="17.140625" customWidth="1"/>
    <col min="16127" max="16127" width="16" customWidth="1"/>
    <col min="16128" max="16128" width="15" customWidth="1"/>
    <col min="16129" max="16137" width="12.7109375" bestFit="1" customWidth="1"/>
    <col min="16138" max="16139" width="15.42578125" bestFit="1" customWidth="1"/>
    <col min="16140" max="16151" width="16" bestFit="1" customWidth="1"/>
    <col min="16152" max="16156" width="15" bestFit="1" customWidth="1"/>
    <col min="16157" max="16157" width="14" bestFit="1" customWidth="1"/>
    <col min="16158" max="16158" width="15" bestFit="1" customWidth="1"/>
    <col min="16159" max="16159" width="14" bestFit="1" customWidth="1"/>
  </cols>
  <sheetData>
    <row r="1" spans="1:9" ht="41.25" customHeight="1" x14ac:dyDescent="0.25">
      <c r="A1" s="30" t="s">
        <v>0</v>
      </c>
      <c r="B1" s="30"/>
      <c r="C1" s="30"/>
      <c r="D1" s="30"/>
      <c r="E1" s="30"/>
      <c r="F1" s="1"/>
      <c r="H1" s="1"/>
    </row>
    <row r="2" spans="1:9" ht="41.25" customHeight="1" x14ac:dyDescent="0.25">
      <c r="A2" s="2"/>
      <c r="B2" s="1"/>
      <c r="C2" s="1"/>
      <c r="D2" s="1"/>
      <c r="E2" s="1"/>
      <c r="F2" s="1"/>
      <c r="G2" s="1"/>
      <c r="H2" s="1"/>
    </row>
    <row r="3" spans="1:9" ht="28.5" customHeight="1" x14ac:dyDescent="0.25">
      <c r="A3" s="1"/>
      <c r="B3" s="1"/>
      <c r="C3" s="3"/>
      <c r="D3" s="3"/>
      <c r="E3" s="3"/>
      <c r="F3" s="3"/>
      <c r="G3" s="3"/>
      <c r="H3" s="3"/>
    </row>
    <row r="4" spans="1:9" ht="35.25" customHeight="1" x14ac:dyDescent="0.25">
      <c r="A4" s="4"/>
      <c r="B4" s="4"/>
      <c r="C4" s="5"/>
      <c r="D4" s="5"/>
      <c r="E4" s="5"/>
      <c r="F4" s="5"/>
      <c r="G4" s="5"/>
      <c r="H4" s="5"/>
    </row>
    <row r="5" spans="1:9" ht="36.75" customHeight="1" x14ac:dyDescent="0.25">
      <c r="A5" s="6"/>
      <c r="B5" s="6"/>
      <c r="C5" s="7" t="s">
        <v>1</v>
      </c>
      <c r="D5" s="8" t="s">
        <v>2</v>
      </c>
      <c r="E5" s="7" t="s">
        <v>3</v>
      </c>
      <c r="F5" s="8" t="s">
        <v>4</v>
      </c>
      <c r="G5" s="7" t="s">
        <v>5</v>
      </c>
      <c r="H5" s="8" t="s">
        <v>6</v>
      </c>
    </row>
    <row r="6" spans="1:9" x14ac:dyDescent="0.25">
      <c r="A6" s="6"/>
      <c r="B6" s="6"/>
      <c r="C6" s="9"/>
      <c r="D6" s="9"/>
      <c r="E6" s="9"/>
      <c r="F6" s="9"/>
      <c r="G6" s="9"/>
      <c r="H6" s="9"/>
      <c r="I6" s="10">
        <v>7.5345000000000004</v>
      </c>
    </row>
    <row r="7" spans="1:9" x14ac:dyDescent="0.25">
      <c r="A7" s="11" t="s">
        <v>7</v>
      </c>
      <c r="B7" s="12" t="s">
        <v>8</v>
      </c>
      <c r="C7" s="13">
        <f t="shared" ref="C7:H7" si="0">C14+C120</f>
        <v>25026110</v>
      </c>
      <c r="D7" s="13">
        <f t="shared" si="0"/>
        <v>3321535.6028933567</v>
      </c>
      <c r="E7" s="13">
        <f t="shared" si="0"/>
        <v>26302601</v>
      </c>
      <c r="F7" s="13">
        <f t="shared" si="0"/>
        <v>3490955.0733293509</v>
      </c>
      <c r="G7" s="13">
        <f t="shared" si="0"/>
        <v>26162476</v>
      </c>
      <c r="H7" s="13">
        <f t="shared" si="0"/>
        <v>3472357.2898002523</v>
      </c>
    </row>
    <row r="8" spans="1:9" x14ac:dyDescent="0.25">
      <c r="A8" s="14" t="s">
        <v>9</v>
      </c>
      <c r="B8" s="15" t="s">
        <v>10</v>
      </c>
      <c r="C8" s="13">
        <f t="shared" ref="C8:H8" si="1">+C15+C121</f>
        <v>25014110</v>
      </c>
      <c r="D8" s="13">
        <f t="shared" si="1"/>
        <v>3319942.929192381</v>
      </c>
      <c r="E8" s="13">
        <f t="shared" si="1"/>
        <v>26290601</v>
      </c>
      <c r="F8" s="13">
        <f t="shared" si="1"/>
        <v>3489362.3996283752</v>
      </c>
      <c r="G8" s="13">
        <f t="shared" si="1"/>
        <v>26150476</v>
      </c>
      <c r="H8" s="13">
        <f t="shared" si="1"/>
        <v>3470764.6160992766</v>
      </c>
    </row>
    <row r="9" spans="1:9" x14ac:dyDescent="0.25">
      <c r="A9" s="14" t="s">
        <v>11</v>
      </c>
      <c r="B9" s="16" t="s">
        <v>12</v>
      </c>
      <c r="C9" s="13">
        <f t="shared" ref="C9:H9" si="2">+C67</f>
        <v>12000</v>
      </c>
      <c r="D9" s="13">
        <f t="shared" si="2"/>
        <v>1592.6737009755127</v>
      </c>
      <c r="E9" s="13">
        <f t="shared" si="2"/>
        <v>12000</v>
      </c>
      <c r="F9" s="13">
        <f t="shared" si="2"/>
        <v>1592.6737009755127</v>
      </c>
      <c r="G9" s="13">
        <f t="shared" si="2"/>
        <v>12000</v>
      </c>
      <c r="H9" s="13">
        <f t="shared" si="2"/>
        <v>1592.6737009755127</v>
      </c>
    </row>
    <row r="10" spans="1:9" x14ac:dyDescent="0.25">
      <c r="A10" s="14" t="s">
        <v>13</v>
      </c>
      <c r="B10" s="16" t="s">
        <v>14</v>
      </c>
      <c r="C10" s="13">
        <f t="shared" ref="C10:H10" si="3">+C87</f>
        <v>0</v>
      </c>
      <c r="D10" s="13">
        <f t="shared" si="3"/>
        <v>0</v>
      </c>
      <c r="E10" s="13">
        <f t="shared" si="3"/>
        <v>0</v>
      </c>
      <c r="F10" s="13">
        <f t="shared" si="3"/>
        <v>0</v>
      </c>
      <c r="G10" s="13">
        <f t="shared" si="3"/>
        <v>0</v>
      </c>
      <c r="H10" s="13">
        <f t="shared" si="3"/>
        <v>0</v>
      </c>
    </row>
    <row r="11" spans="1:9" x14ac:dyDescent="0.25">
      <c r="A11" s="14" t="s">
        <v>15</v>
      </c>
      <c r="B11" s="16" t="s">
        <v>16</v>
      </c>
      <c r="C11" s="13">
        <f t="shared" ref="C11:H11" si="4">+C98</f>
        <v>0</v>
      </c>
      <c r="D11" s="13">
        <f t="shared" si="4"/>
        <v>0</v>
      </c>
      <c r="E11" s="13">
        <f t="shared" si="4"/>
        <v>0</v>
      </c>
      <c r="F11" s="13">
        <f t="shared" si="4"/>
        <v>0</v>
      </c>
      <c r="G11" s="13">
        <f t="shared" si="4"/>
        <v>0</v>
      </c>
      <c r="H11" s="13">
        <f t="shared" si="4"/>
        <v>0</v>
      </c>
    </row>
    <row r="12" spans="1:9" x14ac:dyDescent="0.25">
      <c r="A12" s="17"/>
      <c r="B12" s="18" t="s">
        <v>17</v>
      </c>
      <c r="C12" s="13">
        <f t="shared" ref="C12:H12" si="5">+C9+C10+C11</f>
        <v>12000</v>
      </c>
      <c r="D12" s="13">
        <f t="shared" si="5"/>
        <v>1592.6737009755127</v>
      </c>
      <c r="E12" s="13">
        <f t="shared" si="5"/>
        <v>12000</v>
      </c>
      <c r="F12" s="13">
        <f t="shared" si="5"/>
        <v>1592.6737009755127</v>
      </c>
      <c r="G12" s="13">
        <f t="shared" si="5"/>
        <v>12000</v>
      </c>
      <c r="H12" s="13">
        <f t="shared" si="5"/>
        <v>1592.6737009755127</v>
      </c>
    </row>
    <row r="13" spans="1:9" x14ac:dyDescent="0.25">
      <c r="A13" s="17"/>
      <c r="B13" s="19" t="s">
        <v>18</v>
      </c>
      <c r="C13" s="20">
        <f t="shared" ref="C13:H13" si="6">+C8+C12</f>
        <v>25026110</v>
      </c>
      <c r="D13" s="20">
        <f t="shared" si="6"/>
        <v>3321535.6028933567</v>
      </c>
      <c r="E13" s="20">
        <f t="shared" si="6"/>
        <v>26302601</v>
      </c>
      <c r="F13" s="20">
        <f t="shared" si="6"/>
        <v>3490955.0733293509</v>
      </c>
      <c r="G13" s="20">
        <f t="shared" si="6"/>
        <v>26162476</v>
      </c>
      <c r="H13" s="20">
        <f t="shared" si="6"/>
        <v>3472357.2898002523</v>
      </c>
    </row>
    <row r="14" spans="1:9" x14ac:dyDescent="0.25">
      <c r="A14" s="21" t="s">
        <v>19</v>
      </c>
      <c r="B14" s="22" t="s">
        <v>20</v>
      </c>
      <c r="C14" s="13">
        <f t="shared" ref="C14:H14" si="7">C15+C67+C87+C98</f>
        <v>24936110</v>
      </c>
      <c r="D14" s="13">
        <f t="shared" si="7"/>
        <v>3309590.5501360404</v>
      </c>
      <c r="E14" s="13">
        <f t="shared" si="7"/>
        <v>26212601</v>
      </c>
      <c r="F14" s="13">
        <f t="shared" si="7"/>
        <v>3479010.0205720346</v>
      </c>
      <c r="G14" s="13">
        <f t="shared" si="7"/>
        <v>26072476</v>
      </c>
      <c r="H14" s="13">
        <f t="shared" si="7"/>
        <v>3460412.237042936</v>
      </c>
    </row>
    <row r="15" spans="1:9" x14ac:dyDescent="0.25">
      <c r="A15" s="23" t="s">
        <v>21</v>
      </c>
      <c r="B15" s="24" t="s">
        <v>22</v>
      </c>
      <c r="C15" s="13">
        <f t="shared" ref="C15:H15" si="8">C16+C19+C21+C24+C29+C35+C45+C47+C54+C56+C59+C63+C65</f>
        <v>24924110</v>
      </c>
      <c r="D15" s="13">
        <f t="shared" si="8"/>
        <v>3307997.8764350647</v>
      </c>
      <c r="E15" s="13">
        <f t="shared" si="8"/>
        <v>26200601</v>
      </c>
      <c r="F15" s="13">
        <f t="shared" si="8"/>
        <v>3477417.3468710589</v>
      </c>
      <c r="G15" s="13">
        <f t="shared" si="8"/>
        <v>26060476</v>
      </c>
      <c r="H15" s="13">
        <f t="shared" si="8"/>
        <v>3458819.5633419603</v>
      </c>
    </row>
    <row r="16" spans="1:9" x14ac:dyDescent="0.25">
      <c r="A16" s="25" t="s">
        <v>23</v>
      </c>
      <c r="B16" s="24" t="s">
        <v>24</v>
      </c>
      <c r="C16" s="13">
        <f t="shared" ref="C16:H16" si="9">C17+C18</f>
        <v>15716136</v>
      </c>
      <c r="D16" s="13">
        <f t="shared" si="9"/>
        <v>2085889.7073462075</v>
      </c>
      <c r="E16" s="13">
        <f t="shared" si="9"/>
        <v>15794622</v>
      </c>
      <c r="F16" s="13">
        <f t="shared" si="9"/>
        <v>2096306.5896874378</v>
      </c>
      <c r="G16" s="13">
        <f t="shared" si="9"/>
        <v>15873500</v>
      </c>
      <c r="H16" s="13">
        <f t="shared" si="9"/>
        <v>2106775.4993695668</v>
      </c>
    </row>
    <row r="17" spans="1:8" x14ac:dyDescent="0.25">
      <c r="A17" s="26" t="s">
        <v>25</v>
      </c>
      <c r="B17" s="24" t="s">
        <v>26</v>
      </c>
      <c r="C17" s="27">
        <v>15697136</v>
      </c>
      <c r="D17" s="27">
        <f>C17/$I$6</f>
        <v>2083367.9739863295</v>
      </c>
      <c r="E17" s="27">
        <v>15775622</v>
      </c>
      <c r="F17" s="27">
        <f>E17/$I$6</f>
        <v>2093784.8563275598</v>
      </c>
      <c r="G17" s="27">
        <v>15854500</v>
      </c>
      <c r="H17" s="27">
        <f>G17/$I$6</f>
        <v>2104253.7660096888</v>
      </c>
    </row>
    <row r="18" spans="1:8" x14ac:dyDescent="0.25">
      <c r="A18" s="26" t="s">
        <v>27</v>
      </c>
      <c r="B18" s="24" t="s">
        <v>28</v>
      </c>
      <c r="C18" s="27">
        <v>19000</v>
      </c>
      <c r="D18" s="27">
        <f>C18/$I$6</f>
        <v>2521.7333598778951</v>
      </c>
      <c r="E18" s="27">
        <v>19000</v>
      </c>
      <c r="F18" s="27">
        <f>E18/$I$6</f>
        <v>2521.7333598778951</v>
      </c>
      <c r="G18" s="27">
        <v>19000</v>
      </c>
      <c r="H18" s="27">
        <f>G18/$I$6</f>
        <v>2521.7333598778951</v>
      </c>
    </row>
    <row r="19" spans="1:8" x14ac:dyDescent="0.25">
      <c r="A19" s="25" t="s">
        <v>29</v>
      </c>
      <c r="B19" s="24" t="s">
        <v>30</v>
      </c>
      <c r="C19" s="13">
        <f>C20</f>
        <v>557100</v>
      </c>
      <c r="D19" s="13">
        <f>D20</f>
        <v>73939.876567788175</v>
      </c>
      <c r="E19" s="13">
        <f>E20</f>
        <v>588980</v>
      </c>
      <c r="F19" s="13">
        <f t="shared" ref="F19:H19" si="10">F20</f>
        <v>78171.079700046452</v>
      </c>
      <c r="G19" s="13">
        <f t="shared" si="10"/>
        <v>584140</v>
      </c>
      <c r="H19" s="13">
        <f t="shared" si="10"/>
        <v>77528.701307319658</v>
      </c>
    </row>
    <row r="20" spans="1:8" x14ac:dyDescent="0.25">
      <c r="A20" s="26" t="s">
        <v>31</v>
      </c>
      <c r="B20" s="24" t="s">
        <v>30</v>
      </c>
      <c r="C20" s="27">
        <v>557100</v>
      </c>
      <c r="D20" s="27">
        <f>C20/$I$6</f>
        <v>73939.876567788175</v>
      </c>
      <c r="E20" s="27">
        <v>588980</v>
      </c>
      <c r="F20" s="27">
        <f>E20/$I$6</f>
        <v>78171.079700046452</v>
      </c>
      <c r="G20" s="27">
        <v>584140</v>
      </c>
      <c r="H20" s="27">
        <f>G20/$I$6</f>
        <v>77528.701307319658</v>
      </c>
    </row>
    <row r="21" spans="1:8" x14ac:dyDescent="0.25">
      <c r="A21" s="25" t="s">
        <v>32</v>
      </c>
      <c r="B21" s="24" t="s">
        <v>33</v>
      </c>
      <c r="C21" s="13">
        <f>C22+C23</f>
        <v>2593163</v>
      </c>
      <c r="D21" s="13">
        <f>D22+D23</f>
        <v>344171.87603689689</v>
      </c>
      <c r="E21" s="13">
        <f>E22+E23</f>
        <v>2606113</v>
      </c>
      <c r="F21" s="13">
        <f t="shared" ref="F21:H21" si="11">F22+F23</f>
        <v>345890.6364058663</v>
      </c>
      <c r="G21" s="13">
        <f t="shared" si="11"/>
        <v>2619128</v>
      </c>
      <c r="H21" s="13">
        <f t="shared" si="11"/>
        <v>347618.0237573827</v>
      </c>
    </row>
    <row r="22" spans="1:8" x14ac:dyDescent="0.25">
      <c r="A22" s="26" t="s">
        <v>34</v>
      </c>
      <c r="B22" s="24" t="s">
        <v>35</v>
      </c>
      <c r="C22" s="27">
        <v>0</v>
      </c>
      <c r="D22" s="27">
        <f t="shared" ref="D22:D23" si="12">C22/$I$6</f>
        <v>0</v>
      </c>
      <c r="E22" s="27">
        <v>0</v>
      </c>
      <c r="F22" s="27">
        <f t="shared" ref="F22:F23" si="13">E22/$I$6</f>
        <v>0</v>
      </c>
      <c r="G22" s="27">
        <v>0</v>
      </c>
      <c r="H22" s="27">
        <f t="shared" ref="H22:H23" si="14">G22/$I$6</f>
        <v>0</v>
      </c>
    </row>
    <row r="23" spans="1:8" x14ac:dyDescent="0.25">
      <c r="A23" s="26" t="s">
        <v>36</v>
      </c>
      <c r="B23" s="24" t="s">
        <v>37</v>
      </c>
      <c r="C23" s="27">
        <v>2593163</v>
      </c>
      <c r="D23" s="27">
        <f t="shared" si="12"/>
        <v>344171.87603689689</v>
      </c>
      <c r="E23" s="27">
        <v>2606113</v>
      </c>
      <c r="F23" s="27">
        <f t="shared" si="13"/>
        <v>345890.6364058663</v>
      </c>
      <c r="G23" s="27">
        <v>2619128</v>
      </c>
      <c r="H23" s="27">
        <f t="shared" si="14"/>
        <v>347618.0237573827</v>
      </c>
    </row>
    <row r="24" spans="1:8" x14ac:dyDescent="0.25">
      <c r="A24" s="25" t="s">
        <v>38</v>
      </c>
      <c r="B24" s="24" t="s">
        <v>39</v>
      </c>
      <c r="C24" s="13">
        <f>C25+C26+C27+C28</f>
        <v>997000</v>
      </c>
      <c r="D24" s="13">
        <f>D25+D26+D27+D28</f>
        <v>132324.63998938218</v>
      </c>
      <c r="E24" s="13">
        <f>E25+E26+E27+E28</f>
        <v>1047000</v>
      </c>
      <c r="F24" s="13">
        <f t="shared" ref="F24:H24" si="15">F25+F26+F27+F28</f>
        <v>138960.78041011348</v>
      </c>
      <c r="G24" s="13">
        <f t="shared" si="15"/>
        <v>1047000</v>
      </c>
      <c r="H24" s="13">
        <f t="shared" si="15"/>
        <v>138960.78041011348</v>
      </c>
    </row>
    <row r="25" spans="1:8" x14ac:dyDescent="0.25">
      <c r="A25" s="26" t="s">
        <v>40</v>
      </c>
      <c r="B25" s="24" t="s">
        <v>41</v>
      </c>
      <c r="C25" s="27">
        <v>34000</v>
      </c>
      <c r="D25" s="27">
        <f t="shared" ref="D25:D66" si="16">C25/$I$6</f>
        <v>4512.5754860972856</v>
      </c>
      <c r="E25" s="27">
        <v>34000</v>
      </c>
      <c r="F25" s="27">
        <f t="shared" ref="F25:F66" si="17">E25/$I$6</f>
        <v>4512.5754860972856</v>
      </c>
      <c r="G25" s="27">
        <v>34000</v>
      </c>
      <c r="H25" s="27">
        <f t="shared" ref="H25:H66" si="18">G25/$I$6</f>
        <v>4512.5754860972856</v>
      </c>
    </row>
    <row r="26" spans="1:8" x14ac:dyDescent="0.25">
      <c r="A26" s="26" t="s">
        <v>42</v>
      </c>
      <c r="B26" s="24" t="s">
        <v>43</v>
      </c>
      <c r="C26" s="27">
        <v>950000</v>
      </c>
      <c r="D26" s="27">
        <f t="shared" si="16"/>
        <v>126086.66799389475</v>
      </c>
      <c r="E26" s="27">
        <v>1000000</v>
      </c>
      <c r="F26" s="27">
        <f t="shared" si="17"/>
        <v>132722.80841462605</v>
      </c>
      <c r="G26" s="27">
        <v>1000000</v>
      </c>
      <c r="H26" s="27">
        <f t="shared" si="18"/>
        <v>132722.80841462605</v>
      </c>
    </row>
    <row r="27" spans="1:8" x14ac:dyDescent="0.25">
      <c r="A27" s="26" t="s">
        <v>44</v>
      </c>
      <c r="B27" s="24" t="s">
        <v>45</v>
      </c>
      <c r="C27" s="27">
        <v>12000</v>
      </c>
      <c r="D27" s="27">
        <f t="shared" si="16"/>
        <v>1592.6737009755125</v>
      </c>
      <c r="E27" s="27">
        <v>12000</v>
      </c>
      <c r="F27" s="27">
        <f t="shared" si="17"/>
        <v>1592.6737009755125</v>
      </c>
      <c r="G27" s="27">
        <v>12000</v>
      </c>
      <c r="H27" s="27">
        <f t="shared" si="18"/>
        <v>1592.6737009755125</v>
      </c>
    </row>
    <row r="28" spans="1:8" x14ac:dyDescent="0.25">
      <c r="A28" s="26" t="s">
        <v>46</v>
      </c>
      <c r="B28" s="24" t="s">
        <v>47</v>
      </c>
      <c r="C28" s="27">
        <v>1000</v>
      </c>
      <c r="D28" s="27">
        <f t="shared" si="16"/>
        <v>132.72280841462606</v>
      </c>
      <c r="E28" s="27">
        <v>1000</v>
      </c>
      <c r="F28" s="27">
        <f t="shared" si="17"/>
        <v>132.72280841462606</v>
      </c>
      <c r="G28" s="27">
        <v>1000</v>
      </c>
      <c r="H28" s="27">
        <f t="shared" si="18"/>
        <v>132.72280841462606</v>
      </c>
    </row>
    <row r="29" spans="1:8" x14ac:dyDescent="0.25">
      <c r="A29" s="25" t="s">
        <v>48</v>
      </c>
      <c r="B29" s="24" t="s">
        <v>49</v>
      </c>
      <c r="C29" s="13">
        <f>C30+C31+C32+C33+C34</f>
        <v>921000</v>
      </c>
      <c r="D29" s="13">
        <f>D30+D31+D32+D33+D34</f>
        <v>122237.70654987059</v>
      </c>
      <c r="E29" s="13">
        <f>E30+E31+E32+E33+E34</f>
        <v>1030000</v>
      </c>
      <c r="F29" s="13">
        <f t="shared" ref="F29:H29" si="19">F30+F31+F32+F33+F34</f>
        <v>136704.49266706486</v>
      </c>
      <c r="G29" s="13">
        <f t="shared" si="19"/>
        <v>1030000</v>
      </c>
      <c r="H29" s="13">
        <f t="shared" si="19"/>
        <v>136704.49266706486</v>
      </c>
    </row>
    <row r="30" spans="1:8" x14ac:dyDescent="0.25">
      <c r="A30" s="26" t="s">
        <v>50</v>
      </c>
      <c r="B30" s="24" t="s">
        <v>51</v>
      </c>
      <c r="C30" s="27">
        <v>350000</v>
      </c>
      <c r="D30" s="27">
        <f t="shared" si="16"/>
        <v>46452.982945119118</v>
      </c>
      <c r="E30" s="27">
        <v>400000</v>
      </c>
      <c r="F30" s="27">
        <f t="shared" si="17"/>
        <v>53089.123365850421</v>
      </c>
      <c r="G30" s="27">
        <v>400000</v>
      </c>
      <c r="H30" s="27">
        <f t="shared" si="18"/>
        <v>53089.123365850421</v>
      </c>
    </row>
    <row r="31" spans="1:8" x14ac:dyDescent="0.25">
      <c r="A31" s="26" t="s">
        <v>52</v>
      </c>
      <c r="B31" s="24" t="s">
        <v>53</v>
      </c>
      <c r="C31" s="27">
        <v>550000</v>
      </c>
      <c r="D31" s="27">
        <f t="shared" si="16"/>
        <v>72997.544628044328</v>
      </c>
      <c r="E31" s="27">
        <v>600000</v>
      </c>
      <c r="F31" s="27">
        <f t="shared" si="17"/>
        <v>79633.685048775631</v>
      </c>
      <c r="G31" s="27">
        <v>600000</v>
      </c>
      <c r="H31" s="27">
        <f t="shared" si="18"/>
        <v>79633.685048775631</v>
      </c>
    </row>
    <row r="32" spans="1:8" x14ac:dyDescent="0.25">
      <c r="A32" s="26" t="s">
        <v>54</v>
      </c>
      <c r="B32" s="24" t="s">
        <v>55</v>
      </c>
      <c r="C32" s="27">
        <v>3500</v>
      </c>
      <c r="D32" s="27">
        <f t="shared" si="16"/>
        <v>464.52982945119118</v>
      </c>
      <c r="E32" s="27">
        <v>5000</v>
      </c>
      <c r="F32" s="27">
        <f t="shared" si="17"/>
        <v>663.61404207313024</v>
      </c>
      <c r="G32" s="27">
        <v>5000</v>
      </c>
      <c r="H32" s="27">
        <f t="shared" si="18"/>
        <v>663.61404207313024</v>
      </c>
    </row>
    <row r="33" spans="1:8" x14ac:dyDescent="0.25">
      <c r="A33" s="26" t="s">
        <v>56</v>
      </c>
      <c r="B33" s="24" t="s">
        <v>57</v>
      </c>
      <c r="C33" s="27">
        <v>13000</v>
      </c>
      <c r="D33" s="27">
        <f t="shared" si="16"/>
        <v>1725.3965093901386</v>
      </c>
      <c r="E33" s="27">
        <v>20000</v>
      </c>
      <c r="F33" s="27">
        <f t="shared" si="17"/>
        <v>2654.4561682925209</v>
      </c>
      <c r="G33" s="27">
        <v>20000</v>
      </c>
      <c r="H33" s="27">
        <f t="shared" si="18"/>
        <v>2654.4561682925209</v>
      </c>
    </row>
    <row r="34" spans="1:8" x14ac:dyDescent="0.25">
      <c r="A34" s="26" t="s">
        <v>58</v>
      </c>
      <c r="B34" s="24" t="s">
        <v>59</v>
      </c>
      <c r="C34" s="27">
        <v>4500</v>
      </c>
      <c r="D34" s="27">
        <f t="shared" si="16"/>
        <v>597.25263786581718</v>
      </c>
      <c r="E34" s="27">
        <v>5000</v>
      </c>
      <c r="F34" s="27">
        <f t="shared" si="17"/>
        <v>663.61404207313024</v>
      </c>
      <c r="G34" s="27">
        <v>5000</v>
      </c>
      <c r="H34" s="27">
        <f t="shared" si="18"/>
        <v>663.61404207313024</v>
      </c>
    </row>
    <row r="35" spans="1:8" x14ac:dyDescent="0.25">
      <c r="A35" s="25" t="s">
        <v>60</v>
      </c>
      <c r="B35" s="24" t="s">
        <v>61</v>
      </c>
      <c r="C35" s="13">
        <f>C36+C37+C38+C39+C40+C41+C42+C43+C44</f>
        <v>3919998</v>
      </c>
      <c r="D35" s="13">
        <f>D36+D37+D38+D39+D40+D41+D42+D43+D44</f>
        <v>520273.14353971725</v>
      </c>
      <c r="E35" s="13">
        <f>E36+E37+E38+E39+E40+E41+E42+E43+E44</f>
        <v>4912792</v>
      </c>
      <c r="F35" s="13">
        <f t="shared" ref="F35:H35" si="20">F36+F37+F38+F39+F40+F41+F42+F43+F44</f>
        <v>652039.55139690742</v>
      </c>
      <c r="G35" s="13">
        <f t="shared" si="20"/>
        <v>4707708</v>
      </c>
      <c r="H35" s="13">
        <f t="shared" si="20"/>
        <v>624820.2269560023</v>
      </c>
    </row>
    <row r="36" spans="1:8" x14ac:dyDescent="0.25">
      <c r="A36" s="26" t="s">
        <v>62</v>
      </c>
      <c r="B36" s="24" t="s">
        <v>63</v>
      </c>
      <c r="C36" s="27">
        <v>1500000</v>
      </c>
      <c r="D36" s="27">
        <f t="shared" si="16"/>
        <v>199084.21262193908</v>
      </c>
      <c r="E36" s="27">
        <v>1600000</v>
      </c>
      <c r="F36" s="27">
        <f t="shared" si="17"/>
        <v>212356.49346340168</v>
      </c>
      <c r="G36" s="27">
        <v>1600000</v>
      </c>
      <c r="H36" s="27">
        <f t="shared" si="18"/>
        <v>212356.49346340168</v>
      </c>
    </row>
    <row r="37" spans="1:8" x14ac:dyDescent="0.25">
      <c r="A37" s="26" t="s">
        <v>64</v>
      </c>
      <c r="B37" s="24" t="s">
        <v>65</v>
      </c>
      <c r="C37" s="27">
        <v>120000</v>
      </c>
      <c r="D37" s="27">
        <f t="shared" si="16"/>
        <v>15926.737009755125</v>
      </c>
      <c r="E37" s="27">
        <v>140000</v>
      </c>
      <c r="F37" s="27">
        <f t="shared" si="17"/>
        <v>18581.193178047648</v>
      </c>
      <c r="G37" s="27">
        <v>140000</v>
      </c>
      <c r="H37" s="27">
        <f t="shared" si="18"/>
        <v>18581.193178047648</v>
      </c>
    </row>
    <row r="38" spans="1:8" x14ac:dyDescent="0.25">
      <c r="A38" s="26" t="s">
        <v>66</v>
      </c>
      <c r="B38" s="24" t="s">
        <v>67</v>
      </c>
      <c r="C38" s="27">
        <v>30000</v>
      </c>
      <c r="D38" s="27">
        <f t="shared" si="16"/>
        <v>3981.6842524387812</v>
      </c>
      <c r="E38" s="27">
        <v>35000</v>
      </c>
      <c r="F38" s="27">
        <f t="shared" si="17"/>
        <v>4645.298294511912</v>
      </c>
      <c r="G38" s="27">
        <v>35000</v>
      </c>
      <c r="H38" s="27">
        <f t="shared" si="18"/>
        <v>4645.298294511912</v>
      </c>
    </row>
    <row r="39" spans="1:8" x14ac:dyDescent="0.25">
      <c r="A39" s="26" t="s">
        <v>68</v>
      </c>
      <c r="B39" s="24" t="s">
        <v>69</v>
      </c>
      <c r="C39" s="27">
        <v>200000</v>
      </c>
      <c r="D39" s="27">
        <f t="shared" si="16"/>
        <v>26544.56168292521</v>
      </c>
      <c r="E39" s="27">
        <v>200000</v>
      </c>
      <c r="F39" s="27">
        <f t="shared" si="17"/>
        <v>26544.56168292521</v>
      </c>
      <c r="G39" s="27">
        <v>200000</v>
      </c>
      <c r="H39" s="27">
        <f t="shared" si="18"/>
        <v>26544.56168292521</v>
      </c>
    </row>
    <row r="40" spans="1:8" x14ac:dyDescent="0.25">
      <c r="A40" s="26" t="s">
        <v>70</v>
      </c>
      <c r="B40" s="24" t="s">
        <v>71</v>
      </c>
      <c r="C40" s="27">
        <v>95000</v>
      </c>
      <c r="D40" s="27">
        <f t="shared" si="16"/>
        <v>12608.666799389475</v>
      </c>
      <c r="E40" s="27">
        <v>95000</v>
      </c>
      <c r="F40" s="27">
        <f t="shared" si="17"/>
        <v>12608.666799389475</v>
      </c>
      <c r="G40" s="27">
        <v>95000</v>
      </c>
      <c r="H40" s="27">
        <f t="shared" si="18"/>
        <v>12608.666799389475</v>
      </c>
    </row>
    <row r="41" spans="1:8" x14ac:dyDescent="0.25">
      <c r="A41" s="26" t="s">
        <v>72</v>
      </c>
      <c r="B41" s="24" t="s">
        <v>73</v>
      </c>
      <c r="C41" s="27">
        <v>90400</v>
      </c>
      <c r="D41" s="27">
        <f t="shared" si="16"/>
        <v>11998.141880682195</v>
      </c>
      <c r="E41" s="27">
        <v>145600</v>
      </c>
      <c r="F41" s="27">
        <f t="shared" si="17"/>
        <v>19324.440905169551</v>
      </c>
      <c r="G41" s="27">
        <v>86800</v>
      </c>
      <c r="H41" s="27">
        <f t="shared" si="18"/>
        <v>11520.339770389541</v>
      </c>
    </row>
    <row r="42" spans="1:8" x14ac:dyDescent="0.25">
      <c r="A42" s="26" t="s">
        <v>74</v>
      </c>
      <c r="B42" s="24" t="s">
        <v>75</v>
      </c>
      <c r="C42" s="27">
        <v>1854298</v>
      </c>
      <c r="D42" s="27">
        <f t="shared" si="16"/>
        <v>246107.63819762424</v>
      </c>
      <c r="E42" s="27">
        <v>2656892</v>
      </c>
      <c r="F42" s="27">
        <f t="shared" si="17"/>
        <v>352630.16789435263</v>
      </c>
      <c r="G42" s="27">
        <v>2510608</v>
      </c>
      <c r="H42" s="27">
        <f t="shared" si="18"/>
        <v>333214.94458822749</v>
      </c>
    </row>
    <row r="43" spans="1:8" x14ac:dyDescent="0.25">
      <c r="A43" s="26" t="s">
        <v>76</v>
      </c>
      <c r="B43" s="24" t="s">
        <v>77</v>
      </c>
      <c r="C43" s="27">
        <v>300</v>
      </c>
      <c r="D43" s="27">
        <f t="shared" si="16"/>
        <v>39.816842524387816</v>
      </c>
      <c r="E43" s="27">
        <v>300</v>
      </c>
      <c r="F43" s="27">
        <f t="shared" si="17"/>
        <v>39.816842524387816</v>
      </c>
      <c r="G43" s="27">
        <v>300</v>
      </c>
      <c r="H43" s="27">
        <f t="shared" si="18"/>
        <v>39.816842524387816</v>
      </c>
    </row>
    <row r="44" spans="1:8" x14ac:dyDescent="0.25">
      <c r="A44" s="26" t="s">
        <v>78</v>
      </c>
      <c r="B44" s="24" t="s">
        <v>79</v>
      </c>
      <c r="C44" s="27">
        <v>30000</v>
      </c>
      <c r="D44" s="27">
        <f t="shared" si="16"/>
        <v>3981.6842524387812</v>
      </c>
      <c r="E44" s="27">
        <v>40000</v>
      </c>
      <c r="F44" s="27">
        <f t="shared" si="17"/>
        <v>5308.9123365850419</v>
      </c>
      <c r="G44" s="27">
        <v>40000</v>
      </c>
      <c r="H44" s="27">
        <f t="shared" si="18"/>
        <v>5308.9123365850419</v>
      </c>
    </row>
    <row r="45" spans="1:8" x14ac:dyDescent="0.25">
      <c r="A45" s="25" t="s">
        <v>80</v>
      </c>
      <c r="B45" s="24" t="s">
        <v>81</v>
      </c>
      <c r="C45" s="13">
        <f>C46</f>
        <v>90000</v>
      </c>
      <c r="D45" s="13">
        <f>D46</f>
        <v>11945.052757316344</v>
      </c>
      <c r="E45" s="13">
        <f>E46</f>
        <v>90000</v>
      </c>
      <c r="F45" s="13">
        <f t="shared" ref="F45:H45" si="21">F46</f>
        <v>11945.052757316344</v>
      </c>
      <c r="G45" s="13">
        <f t="shared" si="21"/>
        <v>90000</v>
      </c>
      <c r="H45" s="13">
        <f t="shared" si="21"/>
        <v>11945.052757316344</v>
      </c>
    </row>
    <row r="46" spans="1:8" x14ac:dyDescent="0.25">
      <c r="A46" s="26" t="s">
        <v>82</v>
      </c>
      <c r="B46" s="24" t="s">
        <v>81</v>
      </c>
      <c r="C46" s="27">
        <v>90000</v>
      </c>
      <c r="D46" s="27">
        <f t="shared" si="16"/>
        <v>11945.052757316344</v>
      </c>
      <c r="E46" s="27">
        <v>90000</v>
      </c>
      <c r="F46" s="27">
        <f t="shared" si="17"/>
        <v>11945.052757316344</v>
      </c>
      <c r="G46" s="27">
        <v>90000</v>
      </c>
      <c r="H46" s="27">
        <f t="shared" si="18"/>
        <v>11945.052757316344</v>
      </c>
    </row>
    <row r="47" spans="1:8" x14ac:dyDescent="0.25">
      <c r="A47" s="25" t="s">
        <v>83</v>
      </c>
      <c r="B47" s="24" t="s">
        <v>84</v>
      </c>
      <c r="C47" s="13">
        <f>C48+C49+C50+C51+C52+C53</f>
        <v>74000</v>
      </c>
      <c r="D47" s="13">
        <f>D48+D49+D50+D51+D52+D53</f>
        <v>9821.4878226823275</v>
      </c>
      <c r="E47" s="13">
        <f>E48+E49+E50+E51+E52+E53</f>
        <v>79000</v>
      </c>
      <c r="F47" s="13">
        <f t="shared" ref="F47:H47" si="22">F48+F49+F50+F51+F52+F53</f>
        <v>10485.101864755457</v>
      </c>
      <c r="G47" s="13">
        <f t="shared" si="22"/>
        <v>79000</v>
      </c>
      <c r="H47" s="13">
        <f t="shared" si="22"/>
        <v>10485.101864755457</v>
      </c>
    </row>
    <row r="48" spans="1:8" x14ac:dyDescent="0.25">
      <c r="A48" s="26" t="s">
        <v>85</v>
      </c>
      <c r="B48" s="24" t="s">
        <v>86</v>
      </c>
      <c r="C48" s="27">
        <v>12000</v>
      </c>
      <c r="D48" s="27">
        <f t="shared" si="16"/>
        <v>1592.6737009755125</v>
      </c>
      <c r="E48" s="27">
        <v>12000</v>
      </c>
      <c r="F48" s="27">
        <f t="shared" si="17"/>
        <v>1592.6737009755125</v>
      </c>
      <c r="G48" s="27">
        <v>12000</v>
      </c>
      <c r="H48" s="27">
        <f t="shared" si="18"/>
        <v>1592.6737009755125</v>
      </c>
    </row>
    <row r="49" spans="1:8" x14ac:dyDescent="0.25">
      <c r="A49" s="26" t="s">
        <v>87</v>
      </c>
      <c r="B49" s="24" t="s">
        <v>88</v>
      </c>
      <c r="C49" s="27">
        <v>2000</v>
      </c>
      <c r="D49" s="27">
        <f t="shared" si="16"/>
        <v>265.44561682925212</v>
      </c>
      <c r="E49" s="27">
        <v>2000</v>
      </c>
      <c r="F49" s="27">
        <f t="shared" si="17"/>
        <v>265.44561682925212</v>
      </c>
      <c r="G49" s="27">
        <v>2000</v>
      </c>
      <c r="H49" s="27">
        <f t="shared" si="18"/>
        <v>265.44561682925212</v>
      </c>
    </row>
    <row r="50" spans="1:8" x14ac:dyDescent="0.25">
      <c r="A50" s="26" t="s">
        <v>89</v>
      </c>
      <c r="B50" s="24" t="s">
        <v>90</v>
      </c>
      <c r="C50" s="27">
        <v>0</v>
      </c>
      <c r="D50" s="27">
        <f t="shared" si="16"/>
        <v>0</v>
      </c>
      <c r="E50" s="27">
        <v>0</v>
      </c>
      <c r="F50" s="27">
        <f t="shared" si="17"/>
        <v>0</v>
      </c>
      <c r="G50" s="27">
        <v>0</v>
      </c>
      <c r="H50" s="27">
        <f t="shared" si="18"/>
        <v>0</v>
      </c>
    </row>
    <row r="51" spans="1:8" x14ac:dyDescent="0.25">
      <c r="A51" s="26" t="s">
        <v>91</v>
      </c>
      <c r="B51" s="24" t="s">
        <v>92</v>
      </c>
      <c r="C51" s="27">
        <v>35000</v>
      </c>
      <c r="D51" s="27">
        <f t="shared" si="16"/>
        <v>4645.298294511912</v>
      </c>
      <c r="E51" s="27">
        <v>35000</v>
      </c>
      <c r="F51" s="27">
        <f t="shared" si="17"/>
        <v>4645.298294511912</v>
      </c>
      <c r="G51" s="27">
        <v>35000</v>
      </c>
      <c r="H51" s="27">
        <f t="shared" si="18"/>
        <v>4645.298294511912</v>
      </c>
    </row>
    <row r="52" spans="1:8" x14ac:dyDescent="0.25">
      <c r="A52" s="26" t="s">
        <v>93</v>
      </c>
      <c r="B52" s="24" t="s">
        <v>94</v>
      </c>
      <c r="C52" s="27">
        <v>0</v>
      </c>
      <c r="D52" s="27">
        <f t="shared" si="16"/>
        <v>0</v>
      </c>
      <c r="E52" s="27">
        <v>0</v>
      </c>
      <c r="F52" s="27">
        <f t="shared" si="17"/>
        <v>0</v>
      </c>
      <c r="G52" s="27">
        <v>0</v>
      </c>
      <c r="H52" s="27">
        <f t="shared" si="18"/>
        <v>0</v>
      </c>
    </row>
    <row r="53" spans="1:8" x14ac:dyDescent="0.25">
      <c r="A53" s="26" t="s">
        <v>95</v>
      </c>
      <c r="B53" s="24" t="s">
        <v>84</v>
      </c>
      <c r="C53" s="27">
        <v>25000</v>
      </c>
      <c r="D53" s="27">
        <f t="shared" si="16"/>
        <v>3318.0702103656513</v>
      </c>
      <c r="E53" s="27">
        <v>30000</v>
      </c>
      <c r="F53" s="27">
        <f t="shared" si="17"/>
        <v>3981.6842524387812</v>
      </c>
      <c r="G53" s="27">
        <v>30000</v>
      </c>
      <c r="H53" s="27">
        <f t="shared" si="18"/>
        <v>3981.6842524387812</v>
      </c>
    </row>
    <row r="54" spans="1:8" x14ac:dyDescent="0.25">
      <c r="A54" s="25" t="s">
        <v>96</v>
      </c>
      <c r="B54" s="24" t="s">
        <v>97</v>
      </c>
      <c r="C54" s="13">
        <f>C55</f>
        <v>1281</v>
      </c>
      <c r="D54" s="13">
        <f>D55</f>
        <v>170.01791757913597</v>
      </c>
      <c r="E54" s="13">
        <f>E55</f>
        <v>361</v>
      </c>
      <c r="F54" s="13">
        <f t="shared" ref="F54:H54" si="23">F55</f>
        <v>47.912933837680001</v>
      </c>
      <c r="G54" s="13">
        <f t="shared" si="23"/>
        <v>0</v>
      </c>
      <c r="H54" s="13">
        <f t="shared" si="23"/>
        <v>0</v>
      </c>
    </row>
    <row r="55" spans="1:8" x14ac:dyDescent="0.25">
      <c r="A55" s="26" t="s">
        <v>98</v>
      </c>
      <c r="B55" s="24" t="s">
        <v>99</v>
      </c>
      <c r="C55" s="27">
        <v>1281</v>
      </c>
      <c r="D55" s="27">
        <f t="shared" si="16"/>
        <v>170.01791757913597</v>
      </c>
      <c r="E55" s="27">
        <v>361</v>
      </c>
      <c r="F55" s="27">
        <f t="shared" si="17"/>
        <v>47.912933837680001</v>
      </c>
      <c r="G55" s="27">
        <v>0</v>
      </c>
      <c r="H55" s="27">
        <f t="shared" si="18"/>
        <v>0</v>
      </c>
    </row>
    <row r="56" spans="1:8" x14ac:dyDescent="0.25">
      <c r="A56" s="25" t="s">
        <v>100</v>
      </c>
      <c r="B56" s="24" t="s">
        <v>101</v>
      </c>
      <c r="C56" s="13">
        <f>C58+C57</f>
        <v>20000</v>
      </c>
      <c r="D56" s="13">
        <f>D58+D57</f>
        <v>2654.4561682925209</v>
      </c>
      <c r="E56" s="13">
        <f>E58+E57</f>
        <v>20000</v>
      </c>
      <c r="F56" s="13">
        <f t="shared" ref="F56:H56" si="24">F58+F57</f>
        <v>2654.4561682925209</v>
      </c>
      <c r="G56" s="13">
        <f t="shared" si="24"/>
        <v>20000</v>
      </c>
      <c r="H56" s="13">
        <f t="shared" si="24"/>
        <v>2654.4561682925209</v>
      </c>
    </row>
    <row r="57" spans="1:8" x14ac:dyDescent="0.25">
      <c r="A57" s="26" t="s">
        <v>102</v>
      </c>
      <c r="B57" s="24" t="s">
        <v>103</v>
      </c>
      <c r="C57" s="27">
        <v>18000</v>
      </c>
      <c r="D57" s="27">
        <f t="shared" si="16"/>
        <v>2389.0105514632687</v>
      </c>
      <c r="E57" s="27">
        <v>18000</v>
      </c>
      <c r="F57" s="27">
        <f t="shared" si="17"/>
        <v>2389.0105514632687</v>
      </c>
      <c r="G57" s="27">
        <v>18000</v>
      </c>
      <c r="H57" s="27">
        <f t="shared" si="18"/>
        <v>2389.0105514632687</v>
      </c>
    </row>
    <row r="58" spans="1:8" x14ac:dyDescent="0.25">
      <c r="A58" s="26" t="s">
        <v>104</v>
      </c>
      <c r="B58" s="24" t="s">
        <v>105</v>
      </c>
      <c r="C58" s="27">
        <v>2000</v>
      </c>
      <c r="D58" s="27">
        <f t="shared" si="16"/>
        <v>265.44561682925212</v>
      </c>
      <c r="E58" s="27">
        <v>2000</v>
      </c>
      <c r="F58" s="27">
        <f t="shared" si="17"/>
        <v>265.44561682925212</v>
      </c>
      <c r="G58" s="27">
        <v>2000</v>
      </c>
      <c r="H58" s="27">
        <f t="shared" si="18"/>
        <v>265.44561682925212</v>
      </c>
    </row>
    <row r="59" spans="1:8" x14ac:dyDescent="0.25">
      <c r="A59" s="25" t="s">
        <v>106</v>
      </c>
      <c r="B59" s="24" t="s">
        <v>107</v>
      </c>
      <c r="C59" s="13">
        <f>C62+C60+C61</f>
        <v>8000</v>
      </c>
      <c r="D59" s="13">
        <f>D62+D60+D61</f>
        <v>1061.7824673170085</v>
      </c>
      <c r="E59" s="13">
        <f>E62+E60+E61</f>
        <v>9000</v>
      </c>
      <c r="F59" s="13">
        <f t="shared" ref="F59:H59" si="25">F62+F60+F61</f>
        <v>1194.5052757316344</v>
      </c>
      <c r="G59" s="13">
        <f t="shared" si="25"/>
        <v>10000</v>
      </c>
      <c r="H59" s="13">
        <f t="shared" si="25"/>
        <v>1327.2280841462605</v>
      </c>
    </row>
    <row r="60" spans="1:8" x14ac:dyDescent="0.25">
      <c r="A60" s="26" t="s">
        <v>108</v>
      </c>
      <c r="B60" s="24" t="s">
        <v>109</v>
      </c>
      <c r="C60" s="27">
        <v>8000</v>
      </c>
      <c r="D60" s="27">
        <f t="shared" si="16"/>
        <v>1061.7824673170085</v>
      </c>
      <c r="E60" s="27">
        <v>9000</v>
      </c>
      <c r="F60" s="27">
        <f t="shared" si="17"/>
        <v>1194.5052757316344</v>
      </c>
      <c r="G60" s="27">
        <v>10000</v>
      </c>
      <c r="H60" s="27">
        <f t="shared" si="18"/>
        <v>1327.2280841462605</v>
      </c>
    </row>
    <row r="61" spans="1:8" x14ac:dyDescent="0.25">
      <c r="A61" s="26" t="s">
        <v>110</v>
      </c>
      <c r="B61" s="24" t="s">
        <v>111</v>
      </c>
      <c r="C61" s="27">
        <v>0</v>
      </c>
      <c r="D61" s="27">
        <f t="shared" si="16"/>
        <v>0</v>
      </c>
      <c r="E61" s="27">
        <v>0</v>
      </c>
      <c r="F61" s="27">
        <f t="shared" si="17"/>
        <v>0</v>
      </c>
      <c r="G61" s="27">
        <v>0</v>
      </c>
      <c r="H61" s="27">
        <f t="shared" si="18"/>
        <v>0</v>
      </c>
    </row>
    <row r="62" spans="1:8" x14ac:dyDescent="0.25">
      <c r="A62" s="26" t="s">
        <v>112</v>
      </c>
      <c r="B62" s="24" t="s">
        <v>113</v>
      </c>
      <c r="C62" s="27">
        <v>0</v>
      </c>
      <c r="D62" s="27">
        <f t="shared" si="16"/>
        <v>0</v>
      </c>
      <c r="E62" s="27">
        <v>0</v>
      </c>
      <c r="F62" s="27">
        <f t="shared" si="17"/>
        <v>0</v>
      </c>
      <c r="G62" s="27">
        <v>0</v>
      </c>
      <c r="H62" s="27">
        <f t="shared" si="18"/>
        <v>0</v>
      </c>
    </row>
    <row r="63" spans="1:8" x14ac:dyDescent="0.25">
      <c r="A63" s="25" t="s">
        <v>114</v>
      </c>
      <c r="B63" s="24" t="s">
        <v>115</v>
      </c>
      <c r="C63" s="13">
        <f>C64</f>
        <v>26432</v>
      </c>
      <c r="D63" s="13">
        <f>D64</f>
        <v>3508.1292720153956</v>
      </c>
      <c r="E63" s="13">
        <f>E64</f>
        <v>22733</v>
      </c>
      <c r="F63" s="13">
        <f t="shared" ref="F63:H63" si="26">F64</f>
        <v>3017.1876036896938</v>
      </c>
      <c r="G63" s="13">
        <f t="shared" si="26"/>
        <v>0</v>
      </c>
      <c r="H63" s="13">
        <f t="shared" si="26"/>
        <v>0</v>
      </c>
    </row>
    <row r="64" spans="1:8" x14ac:dyDescent="0.25">
      <c r="A64" s="26" t="s">
        <v>116</v>
      </c>
      <c r="B64" s="24" t="s">
        <v>117</v>
      </c>
      <c r="C64" s="27">
        <v>26432</v>
      </c>
      <c r="D64" s="27">
        <f t="shared" si="16"/>
        <v>3508.1292720153956</v>
      </c>
      <c r="E64" s="27">
        <v>22733</v>
      </c>
      <c r="F64" s="27">
        <f t="shared" si="17"/>
        <v>3017.1876036896938</v>
      </c>
      <c r="G64" s="27">
        <v>0</v>
      </c>
      <c r="H64" s="27">
        <f t="shared" si="18"/>
        <v>0</v>
      </c>
    </row>
    <row r="65" spans="1:8" x14ac:dyDescent="0.25">
      <c r="A65" s="25" t="s">
        <v>118</v>
      </c>
      <c r="B65" s="24" t="s">
        <v>119</v>
      </c>
      <c r="C65" s="13">
        <f>C66</f>
        <v>0</v>
      </c>
      <c r="D65" s="13">
        <f>D66</f>
        <v>0</v>
      </c>
      <c r="E65" s="13">
        <f>E66</f>
        <v>0</v>
      </c>
      <c r="F65" s="13">
        <f t="shared" ref="F65:H65" si="27">F66</f>
        <v>0</v>
      </c>
      <c r="G65" s="13">
        <f t="shared" si="27"/>
        <v>0</v>
      </c>
      <c r="H65" s="13">
        <f t="shared" si="27"/>
        <v>0</v>
      </c>
    </row>
    <row r="66" spans="1:8" x14ac:dyDescent="0.25">
      <c r="A66" s="26" t="s">
        <v>120</v>
      </c>
      <c r="B66" s="24" t="s">
        <v>119</v>
      </c>
      <c r="C66" s="27">
        <v>0</v>
      </c>
      <c r="D66" s="27">
        <f t="shared" si="16"/>
        <v>0</v>
      </c>
      <c r="E66" s="27">
        <v>0</v>
      </c>
      <c r="F66" s="27">
        <f t="shared" si="17"/>
        <v>0</v>
      </c>
      <c r="G66" s="27">
        <v>0</v>
      </c>
      <c r="H66" s="27">
        <f t="shared" si="18"/>
        <v>0</v>
      </c>
    </row>
    <row r="67" spans="1:8" x14ac:dyDescent="0.25">
      <c r="A67" s="23" t="s">
        <v>121</v>
      </c>
      <c r="B67" s="24" t="s">
        <v>122</v>
      </c>
      <c r="C67" s="13">
        <f>C68+C72+C75+C79+C81+C85</f>
        <v>12000</v>
      </c>
      <c r="D67" s="13">
        <f>D68+D72+D75+D79+D81+D85</f>
        <v>1592.6737009755127</v>
      </c>
      <c r="E67" s="13">
        <f>E68+E72+E75+E79+E81+E85</f>
        <v>12000</v>
      </c>
      <c r="F67" s="13">
        <f t="shared" ref="F67:H67" si="28">F68+F72+F75+F79+F81+F85</f>
        <v>1592.6737009755127</v>
      </c>
      <c r="G67" s="13">
        <f t="shared" si="28"/>
        <v>12000</v>
      </c>
      <c r="H67" s="13">
        <f t="shared" si="28"/>
        <v>1592.6737009755127</v>
      </c>
    </row>
    <row r="68" spans="1:8" x14ac:dyDescent="0.25">
      <c r="A68" s="25" t="s">
        <v>48</v>
      </c>
      <c r="B68" s="24" t="s">
        <v>49</v>
      </c>
      <c r="C68" s="13">
        <f>C69+C70+C71</f>
        <v>4000</v>
      </c>
      <c r="D68" s="13">
        <f>D69+D70+D71</f>
        <v>530.89123365850423</v>
      </c>
      <c r="E68" s="13">
        <f>E69+E70+E71</f>
        <v>4000</v>
      </c>
      <c r="F68" s="13">
        <f t="shared" ref="F68:H68" si="29">F69+F70+F71</f>
        <v>530.89123365850423</v>
      </c>
      <c r="G68" s="13">
        <f t="shared" si="29"/>
        <v>4000</v>
      </c>
      <c r="H68" s="13">
        <f t="shared" si="29"/>
        <v>530.89123365850423</v>
      </c>
    </row>
    <row r="69" spans="1:8" x14ac:dyDescent="0.25">
      <c r="A69" s="26" t="s">
        <v>50</v>
      </c>
      <c r="B69" s="24" t="s">
        <v>51</v>
      </c>
      <c r="C69" s="27">
        <v>4000</v>
      </c>
      <c r="D69" s="27">
        <f t="shared" ref="D69:D86" si="30">C69/$I$6</f>
        <v>530.89123365850423</v>
      </c>
      <c r="E69" s="27">
        <v>4000</v>
      </c>
      <c r="F69" s="27">
        <f t="shared" ref="F69:F71" si="31">E69/$I$6</f>
        <v>530.89123365850423</v>
      </c>
      <c r="G69" s="27">
        <v>4000</v>
      </c>
      <c r="H69" s="27">
        <f t="shared" ref="H69:H71" si="32">G69/$I$6</f>
        <v>530.89123365850423</v>
      </c>
    </row>
    <row r="70" spans="1:8" x14ac:dyDescent="0.25">
      <c r="A70" s="26">
        <v>3223</v>
      </c>
      <c r="B70" s="24" t="s">
        <v>53</v>
      </c>
      <c r="C70" s="27">
        <v>0</v>
      </c>
      <c r="D70" s="27">
        <f t="shared" si="30"/>
        <v>0</v>
      </c>
      <c r="E70" s="27">
        <v>0</v>
      </c>
      <c r="F70" s="27">
        <f t="shared" si="31"/>
        <v>0</v>
      </c>
      <c r="G70" s="27">
        <v>0</v>
      </c>
      <c r="H70" s="27">
        <f t="shared" si="32"/>
        <v>0</v>
      </c>
    </row>
    <row r="71" spans="1:8" x14ac:dyDescent="0.25">
      <c r="A71" s="26" t="s">
        <v>56</v>
      </c>
      <c r="B71" s="24" t="s">
        <v>57</v>
      </c>
      <c r="C71" s="27">
        <v>0</v>
      </c>
      <c r="D71" s="27">
        <f t="shared" si="30"/>
        <v>0</v>
      </c>
      <c r="E71" s="27">
        <v>0</v>
      </c>
      <c r="F71" s="27">
        <f t="shared" si="31"/>
        <v>0</v>
      </c>
      <c r="G71" s="27">
        <v>0</v>
      </c>
      <c r="H71" s="27">
        <f t="shared" si="32"/>
        <v>0</v>
      </c>
    </row>
    <row r="72" spans="1:8" x14ac:dyDescent="0.25">
      <c r="A72" s="25" t="s">
        <v>60</v>
      </c>
      <c r="B72" s="24" t="s">
        <v>61</v>
      </c>
      <c r="C72" s="13">
        <f>C73+C74</f>
        <v>4000</v>
      </c>
      <c r="D72" s="13">
        <f>D73+D74</f>
        <v>530.89123365850423</v>
      </c>
      <c r="E72" s="13">
        <f>E73+E74</f>
        <v>4000</v>
      </c>
      <c r="F72" s="13">
        <f t="shared" ref="F72:H72" si="33">F73+F74</f>
        <v>530.89123365850423</v>
      </c>
      <c r="G72" s="13">
        <f t="shared" si="33"/>
        <v>4000</v>
      </c>
      <c r="H72" s="13">
        <f t="shared" si="33"/>
        <v>530.89123365850423</v>
      </c>
    </row>
    <row r="73" spans="1:8" x14ac:dyDescent="0.25">
      <c r="A73" s="26" t="s">
        <v>64</v>
      </c>
      <c r="B73" s="24" t="s">
        <v>65</v>
      </c>
      <c r="C73" s="27">
        <v>4000</v>
      </c>
      <c r="D73" s="27">
        <f t="shared" si="30"/>
        <v>530.89123365850423</v>
      </c>
      <c r="E73" s="27">
        <v>4000</v>
      </c>
      <c r="F73" s="27">
        <f t="shared" ref="F73:F74" si="34">E73/$I$6</f>
        <v>530.89123365850423</v>
      </c>
      <c r="G73" s="27">
        <v>4000</v>
      </c>
      <c r="H73" s="27">
        <f t="shared" ref="H73:H86" si="35">G73/$I$6</f>
        <v>530.89123365850423</v>
      </c>
    </row>
    <row r="74" spans="1:8" x14ac:dyDescent="0.25">
      <c r="A74" s="26" t="s">
        <v>70</v>
      </c>
      <c r="B74" s="24" t="s">
        <v>71</v>
      </c>
      <c r="C74" s="27">
        <v>0</v>
      </c>
      <c r="D74" s="27">
        <f t="shared" si="30"/>
        <v>0</v>
      </c>
      <c r="E74" s="27">
        <v>0</v>
      </c>
      <c r="F74" s="27">
        <f t="shared" si="34"/>
        <v>0</v>
      </c>
      <c r="G74" s="27">
        <v>0</v>
      </c>
      <c r="H74" s="27">
        <f t="shared" si="35"/>
        <v>0</v>
      </c>
    </row>
    <row r="75" spans="1:8" x14ac:dyDescent="0.25">
      <c r="A75" s="25" t="s">
        <v>83</v>
      </c>
      <c r="B75" s="24" t="s">
        <v>84</v>
      </c>
      <c r="C75" s="13">
        <f>C76+C77+C78</f>
        <v>0</v>
      </c>
      <c r="D75" s="13">
        <f>D76+D77+D78</f>
        <v>0</v>
      </c>
      <c r="E75" s="13">
        <f>E76+E77+E78</f>
        <v>0</v>
      </c>
      <c r="F75" s="13">
        <f t="shared" ref="F75:H75" si="36">F76+F77+F78</f>
        <v>0</v>
      </c>
      <c r="G75" s="13">
        <f t="shared" si="36"/>
        <v>0</v>
      </c>
      <c r="H75" s="13">
        <f t="shared" si="36"/>
        <v>0</v>
      </c>
    </row>
    <row r="76" spans="1:8" x14ac:dyDescent="0.25">
      <c r="A76" s="25" t="s">
        <v>85</v>
      </c>
      <c r="B76" s="24" t="s">
        <v>123</v>
      </c>
      <c r="C76" s="28"/>
      <c r="D76" s="27">
        <f t="shared" si="30"/>
        <v>0</v>
      </c>
      <c r="E76" s="28"/>
      <c r="F76" s="27">
        <f t="shared" ref="F76:F78" si="37">E76/$I$6</f>
        <v>0</v>
      </c>
      <c r="G76" s="28"/>
      <c r="H76" s="27">
        <f t="shared" si="35"/>
        <v>0</v>
      </c>
    </row>
    <row r="77" spans="1:8" x14ac:dyDescent="0.25">
      <c r="A77" s="26" t="s">
        <v>87</v>
      </c>
      <c r="B77" s="24" t="s">
        <v>88</v>
      </c>
      <c r="C77" s="27">
        <v>0</v>
      </c>
      <c r="D77" s="27">
        <f t="shared" si="30"/>
        <v>0</v>
      </c>
      <c r="E77" s="27">
        <v>0</v>
      </c>
      <c r="F77" s="27">
        <f t="shared" si="37"/>
        <v>0</v>
      </c>
      <c r="G77" s="27">
        <v>0</v>
      </c>
      <c r="H77" s="27">
        <f t="shared" si="35"/>
        <v>0</v>
      </c>
    </row>
    <row r="78" spans="1:8" x14ac:dyDescent="0.25">
      <c r="A78" s="26" t="s">
        <v>95</v>
      </c>
      <c r="B78" s="24" t="s">
        <v>84</v>
      </c>
      <c r="C78" s="27">
        <v>0</v>
      </c>
      <c r="D78" s="27">
        <f t="shared" si="30"/>
        <v>0</v>
      </c>
      <c r="E78" s="27">
        <v>0</v>
      </c>
      <c r="F78" s="27">
        <f t="shared" si="37"/>
        <v>0</v>
      </c>
      <c r="G78" s="27">
        <v>0</v>
      </c>
      <c r="H78" s="27">
        <f t="shared" si="35"/>
        <v>0</v>
      </c>
    </row>
    <row r="79" spans="1:8" x14ac:dyDescent="0.25">
      <c r="A79" s="25" t="s">
        <v>124</v>
      </c>
      <c r="B79" s="24" t="s">
        <v>125</v>
      </c>
      <c r="C79" s="13">
        <f>C80</f>
        <v>0</v>
      </c>
      <c r="D79" s="13">
        <f>D80</f>
        <v>0</v>
      </c>
      <c r="E79" s="13">
        <f>E80</f>
        <v>0</v>
      </c>
      <c r="F79" s="13">
        <f t="shared" ref="F79:H79" si="38">F80</f>
        <v>0</v>
      </c>
      <c r="G79" s="13">
        <f t="shared" si="38"/>
        <v>0</v>
      </c>
      <c r="H79" s="13">
        <f t="shared" si="38"/>
        <v>0</v>
      </c>
    </row>
    <row r="80" spans="1:8" x14ac:dyDescent="0.25">
      <c r="A80" s="26">
        <v>4212</v>
      </c>
      <c r="B80" s="24" t="s">
        <v>126</v>
      </c>
      <c r="C80" s="27">
        <v>0</v>
      </c>
      <c r="D80" s="27">
        <f t="shared" si="30"/>
        <v>0</v>
      </c>
      <c r="E80" s="27">
        <v>0</v>
      </c>
      <c r="F80" s="27">
        <f t="shared" ref="F80" si="39">E80/$I$6</f>
        <v>0</v>
      </c>
      <c r="G80" s="27">
        <v>0</v>
      </c>
      <c r="H80" s="27">
        <f t="shared" si="35"/>
        <v>0</v>
      </c>
    </row>
    <row r="81" spans="1:8" x14ac:dyDescent="0.25">
      <c r="A81" s="25" t="s">
        <v>106</v>
      </c>
      <c r="B81" s="24" t="s">
        <v>107</v>
      </c>
      <c r="C81" s="13">
        <f>C82+C83+C84</f>
        <v>4000</v>
      </c>
      <c r="D81" s="13">
        <f>D82+D83+D84</f>
        <v>530.89123365850423</v>
      </c>
      <c r="E81" s="13">
        <f>E82+E83+E84</f>
        <v>4000</v>
      </c>
      <c r="F81" s="13">
        <f t="shared" ref="F81:H81" si="40">F82+F83+F84</f>
        <v>530.89123365850423</v>
      </c>
      <c r="G81" s="13">
        <f t="shared" si="40"/>
        <v>4000</v>
      </c>
      <c r="H81" s="13">
        <f t="shared" si="40"/>
        <v>530.89123365850423</v>
      </c>
    </row>
    <row r="82" spans="1:8" x14ac:dyDescent="0.25">
      <c r="A82" s="26" t="s">
        <v>108</v>
      </c>
      <c r="B82" s="24" t="s">
        <v>109</v>
      </c>
      <c r="C82" s="27">
        <v>4000</v>
      </c>
      <c r="D82" s="27">
        <f t="shared" si="30"/>
        <v>530.89123365850423</v>
      </c>
      <c r="E82" s="27">
        <v>4000</v>
      </c>
      <c r="F82" s="27">
        <f t="shared" ref="F82:F84" si="41">E82/$I$6</f>
        <v>530.89123365850423</v>
      </c>
      <c r="G82" s="27">
        <v>4000</v>
      </c>
      <c r="H82" s="27">
        <f t="shared" si="35"/>
        <v>530.89123365850423</v>
      </c>
    </row>
    <row r="83" spans="1:8" x14ac:dyDescent="0.25">
      <c r="A83" s="26" t="s">
        <v>110</v>
      </c>
      <c r="B83" s="24" t="s">
        <v>111</v>
      </c>
      <c r="C83" s="27">
        <v>0</v>
      </c>
      <c r="D83" s="27">
        <f t="shared" si="30"/>
        <v>0</v>
      </c>
      <c r="E83" s="27">
        <v>0</v>
      </c>
      <c r="F83" s="27">
        <f t="shared" si="41"/>
        <v>0</v>
      </c>
      <c r="G83" s="27">
        <v>0</v>
      </c>
      <c r="H83" s="27">
        <f t="shared" si="35"/>
        <v>0</v>
      </c>
    </row>
    <row r="84" spans="1:8" x14ac:dyDescent="0.25">
      <c r="A84" s="26" t="s">
        <v>112</v>
      </c>
      <c r="B84" s="24" t="s">
        <v>113</v>
      </c>
      <c r="C84" s="27">
        <v>0</v>
      </c>
      <c r="D84" s="27">
        <f t="shared" si="30"/>
        <v>0</v>
      </c>
      <c r="E84" s="27">
        <v>0</v>
      </c>
      <c r="F84" s="27">
        <f t="shared" si="41"/>
        <v>0</v>
      </c>
      <c r="G84" s="27">
        <v>0</v>
      </c>
      <c r="H84" s="27">
        <f t="shared" si="35"/>
        <v>0</v>
      </c>
    </row>
    <row r="85" spans="1:8" x14ac:dyDescent="0.25">
      <c r="A85" s="25" t="s">
        <v>114</v>
      </c>
      <c r="B85" s="24" t="s">
        <v>115</v>
      </c>
      <c r="C85" s="13">
        <f>C86</f>
        <v>0</v>
      </c>
      <c r="D85" s="13">
        <f>D86</f>
        <v>0</v>
      </c>
      <c r="E85" s="13">
        <f>E86</f>
        <v>0</v>
      </c>
      <c r="F85" s="13">
        <f t="shared" ref="F85:H85" si="42">F86</f>
        <v>0</v>
      </c>
      <c r="G85" s="13">
        <f t="shared" si="42"/>
        <v>0</v>
      </c>
      <c r="H85" s="13">
        <f t="shared" si="42"/>
        <v>0</v>
      </c>
    </row>
    <row r="86" spans="1:8" x14ac:dyDescent="0.25">
      <c r="A86" s="26" t="s">
        <v>116</v>
      </c>
      <c r="B86" s="24" t="s">
        <v>117</v>
      </c>
      <c r="C86" s="28"/>
      <c r="D86" s="27">
        <f t="shared" si="30"/>
        <v>0</v>
      </c>
      <c r="E86" s="28"/>
      <c r="F86" s="27">
        <f t="shared" ref="F86" si="43">E86/$I$6</f>
        <v>0</v>
      </c>
      <c r="G86" s="28"/>
      <c r="H86" s="27">
        <f t="shared" si="35"/>
        <v>0</v>
      </c>
    </row>
    <row r="87" spans="1:8" x14ac:dyDescent="0.25">
      <c r="A87" s="23" t="s">
        <v>127</v>
      </c>
      <c r="B87" s="24" t="s">
        <v>128</v>
      </c>
      <c r="C87" s="13">
        <f>C88+C93+C96</f>
        <v>0</v>
      </c>
      <c r="D87" s="13">
        <f>D88+D93+D96</f>
        <v>0</v>
      </c>
      <c r="E87" s="13">
        <f>E88+E93+E96</f>
        <v>0</v>
      </c>
      <c r="F87" s="13">
        <f t="shared" ref="F87:H87" si="44">F88+F93+F96</f>
        <v>0</v>
      </c>
      <c r="G87" s="13">
        <f t="shared" si="44"/>
        <v>0</v>
      </c>
      <c r="H87" s="13">
        <f t="shared" si="44"/>
        <v>0</v>
      </c>
    </row>
    <row r="88" spans="1:8" x14ac:dyDescent="0.25">
      <c r="A88" s="25" t="s">
        <v>60</v>
      </c>
      <c r="B88" s="24" t="s">
        <v>61</v>
      </c>
      <c r="C88" s="13">
        <f>C90+C92+C89+C91</f>
        <v>0</v>
      </c>
      <c r="D88" s="13">
        <f>D90+D92+D89+D91</f>
        <v>0</v>
      </c>
      <c r="E88" s="13">
        <f>E90+E92+E89+E91</f>
        <v>0</v>
      </c>
      <c r="F88" s="13">
        <f t="shared" ref="F88:H88" si="45">F90+F92+F89+F91</f>
        <v>0</v>
      </c>
      <c r="G88" s="13">
        <f t="shared" si="45"/>
        <v>0</v>
      </c>
      <c r="H88" s="13">
        <f t="shared" si="45"/>
        <v>0</v>
      </c>
    </row>
    <row r="89" spans="1:8" x14ac:dyDescent="0.25">
      <c r="A89" s="26" t="s">
        <v>62</v>
      </c>
      <c r="B89" s="24" t="s">
        <v>63</v>
      </c>
      <c r="C89" s="27">
        <v>0</v>
      </c>
      <c r="D89" s="27">
        <f t="shared" ref="D89:D97" si="46">C89/$I$6</f>
        <v>0</v>
      </c>
      <c r="E89" s="27">
        <v>0</v>
      </c>
      <c r="F89" s="27">
        <f t="shared" ref="F89:F92" si="47">E89/$I$6</f>
        <v>0</v>
      </c>
      <c r="G89" s="27">
        <v>0</v>
      </c>
      <c r="H89" s="27">
        <f t="shared" ref="H89:H92" si="48">G89/$I$6</f>
        <v>0</v>
      </c>
    </row>
    <row r="90" spans="1:8" x14ac:dyDescent="0.25">
      <c r="A90" s="26" t="s">
        <v>64</v>
      </c>
      <c r="B90" s="24" t="s">
        <v>65</v>
      </c>
      <c r="C90" s="27">
        <v>0</v>
      </c>
      <c r="D90" s="27">
        <f t="shared" si="46"/>
        <v>0</v>
      </c>
      <c r="E90" s="27">
        <v>0</v>
      </c>
      <c r="F90" s="27">
        <f t="shared" si="47"/>
        <v>0</v>
      </c>
      <c r="G90" s="27">
        <v>0</v>
      </c>
      <c r="H90" s="27">
        <f t="shared" si="48"/>
        <v>0</v>
      </c>
    </row>
    <row r="91" spans="1:8" x14ac:dyDescent="0.25">
      <c r="A91" s="26" t="s">
        <v>70</v>
      </c>
      <c r="B91" s="24" t="s">
        <v>71</v>
      </c>
      <c r="C91" s="27">
        <v>0</v>
      </c>
      <c r="D91" s="27">
        <f t="shared" si="46"/>
        <v>0</v>
      </c>
      <c r="E91" s="27">
        <v>0</v>
      </c>
      <c r="F91" s="27">
        <f t="shared" si="47"/>
        <v>0</v>
      </c>
      <c r="G91" s="27">
        <v>0</v>
      </c>
      <c r="H91" s="27">
        <f t="shared" si="48"/>
        <v>0</v>
      </c>
    </row>
    <row r="92" spans="1:8" x14ac:dyDescent="0.25">
      <c r="A92" s="26" t="s">
        <v>74</v>
      </c>
      <c r="B92" s="24" t="s">
        <v>75</v>
      </c>
      <c r="C92" s="27">
        <v>0</v>
      </c>
      <c r="D92" s="27">
        <f t="shared" si="46"/>
        <v>0</v>
      </c>
      <c r="E92" s="27">
        <v>0</v>
      </c>
      <c r="F92" s="27">
        <f t="shared" si="47"/>
        <v>0</v>
      </c>
      <c r="G92" s="27">
        <v>0</v>
      </c>
      <c r="H92" s="27">
        <f t="shared" si="48"/>
        <v>0</v>
      </c>
    </row>
    <row r="93" spans="1:8" x14ac:dyDescent="0.25">
      <c r="A93" s="25" t="s">
        <v>106</v>
      </c>
      <c r="B93" s="24" t="s">
        <v>107</v>
      </c>
      <c r="C93" s="13">
        <f>C94+C95</f>
        <v>0</v>
      </c>
      <c r="D93" s="13">
        <f>D94+D95</f>
        <v>0</v>
      </c>
      <c r="E93" s="13">
        <f>E94+E95</f>
        <v>0</v>
      </c>
      <c r="F93" s="13">
        <f t="shared" ref="F93:H93" si="49">F94+F95</f>
        <v>0</v>
      </c>
      <c r="G93" s="13">
        <f t="shared" si="49"/>
        <v>0</v>
      </c>
      <c r="H93" s="13">
        <f t="shared" si="49"/>
        <v>0</v>
      </c>
    </row>
    <row r="94" spans="1:8" x14ac:dyDescent="0.25">
      <c r="A94" s="26" t="s">
        <v>108</v>
      </c>
      <c r="B94" s="24" t="s">
        <v>109</v>
      </c>
      <c r="C94" s="27">
        <v>0</v>
      </c>
      <c r="D94" s="27">
        <f t="shared" si="46"/>
        <v>0</v>
      </c>
      <c r="E94" s="27">
        <v>0</v>
      </c>
      <c r="F94" s="27">
        <f t="shared" ref="F94:F95" si="50">E94/$I$6</f>
        <v>0</v>
      </c>
      <c r="G94" s="27">
        <v>0</v>
      </c>
      <c r="H94" s="27">
        <f t="shared" ref="H94:H95" si="51">G94/$I$6</f>
        <v>0</v>
      </c>
    </row>
    <row r="95" spans="1:8" x14ac:dyDescent="0.25">
      <c r="A95" s="26">
        <v>4223</v>
      </c>
      <c r="B95" s="24" t="s">
        <v>113</v>
      </c>
      <c r="C95" s="27">
        <v>0</v>
      </c>
      <c r="D95" s="27">
        <f t="shared" si="46"/>
        <v>0</v>
      </c>
      <c r="E95" s="27">
        <v>0</v>
      </c>
      <c r="F95" s="27">
        <f t="shared" si="50"/>
        <v>0</v>
      </c>
      <c r="G95" s="27">
        <v>0</v>
      </c>
      <c r="H95" s="27">
        <f t="shared" si="51"/>
        <v>0</v>
      </c>
    </row>
    <row r="96" spans="1:8" x14ac:dyDescent="0.25">
      <c r="A96" s="25" t="s">
        <v>118</v>
      </c>
      <c r="B96" s="24" t="s">
        <v>119</v>
      </c>
      <c r="C96" s="13">
        <f>C97</f>
        <v>0</v>
      </c>
      <c r="D96" s="13">
        <f>D97</f>
        <v>0</v>
      </c>
      <c r="E96" s="13">
        <f>E97</f>
        <v>0</v>
      </c>
      <c r="F96" s="13">
        <f t="shared" ref="F96:H96" si="52">F97</f>
        <v>0</v>
      </c>
      <c r="G96" s="13">
        <f t="shared" si="52"/>
        <v>0</v>
      </c>
      <c r="H96" s="13">
        <f t="shared" si="52"/>
        <v>0</v>
      </c>
    </row>
    <row r="97" spans="1:8" x14ac:dyDescent="0.25">
      <c r="A97" s="26">
        <v>4511</v>
      </c>
      <c r="B97" s="24" t="s">
        <v>119</v>
      </c>
      <c r="C97" s="27">
        <v>0</v>
      </c>
      <c r="D97" s="27">
        <f t="shared" si="46"/>
        <v>0</v>
      </c>
      <c r="E97" s="27">
        <v>0</v>
      </c>
      <c r="F97" s="27">
        <f t="shared" ref="F97" si="53">E97/$I$6</f>
        <v>0</v>
      </c>
      <c r="G97" s="27">
        <v>0</v>
      </c>
      <c r="H97" s="27">
        <f t="shared" ref="H97" si="54">G97/$I$6</f>
        <v>0</v>
      </c>
    </row>
    <row r="98" spans="1:8" x14ac:dyDescent="0.25">
      <c r="A98" s="23" t="s">
        <v>129</v>
      </c>
      <c r="B98" s="24" t="s">
        <v>130</v>
      </c>
      <c r="C98" s="13">
        <f>C99+C102+C104+C106+C109+C114+C116+C118</f>
        <v>0</v>
      </c>
      <c r="D98" s="13">
        <f>D99+D102+D104+D106+D109+D114+D116+D118</f>
        <v>0</v>
      </c>
      <c r="E98" s="13">
        <f>E99+E102+E104+E106+E109+E114+E116+E118</f>
        <v>0</v>
      </c>
      <c r="F98" s="13">
        <f t="shared" ref="F98:H98" si="55">F99+F102+F104+F106+F109+F114+F116+F118</f>
        <v>0</v>
      </c>
      <c r="G98" s="13">
        <f t="shared" si="55"/>
        <v>0</v>
      </c>
      <c r="H98" s="13">
        <f t="shared" si="55"/>
        <v>0</v>
      </c>
    </row>
    <row r="99" spans="1:8" x14ac:dyDescent="0.25">
      <c r="A99" s="25" t="s">
        <v>23</v>
      </c>
      <c r="B99" s="24" t="s">
        <v>24</v>
      </c>
      <c r="C99" s="13">
        <f>C101+C100</f>
        <v>0</v>
      </c>
      <c r="D99" s="13">
        <f>D101+D100</f>
        <v>0</v>
      </c>
      <c r="E99" s="13">
        <f>E101+E100</f>
        <v>0</v>
      </c>
      <c r="F99" s="13">
        <f t="shared" ref="F99:H99" si="56">F101+F100</f>
        <v>0</v>
      </c>
      <c r="G99" s="13">
        <f t="shared" si="56"/>
        <v>0</v>
      </c>
      <c r="H99" s="13">
        <f t="shared" si="56"/>
        <v>0</v>
      </c>
    </row>
    <row r="100" spans="1:8" x14ac:dyDescent="0.25">
      <c r="A100" s="26" t="s">
        <v>25</v>
      </c>
      <c r="B100" s="24" t="s">
        <v>26</v>
      </c>
      <c r="C100" s="27">
        <v>0</v>
      </c>
      <c r="D100" s="27">
        <f t="shared" ref="D100:D119" si="57">C100/$I$6</f>
        <v>0</v>
      </c>
      <c r="E100" s="27">
        <v>0</v>
      </c>
      <c r="F100" s="27">
        <f t="shared" ref="F100:F101" si="58">E100/$I$6</f>
        <v>0</v>
      </c>
      <c r="G100" s="27">
        <v>0</v>
      </c>
      <c r="H100" s="27">
        <f t="shared" ref="H100:H101" si="59">G100/$I$6</f>
        <v>0</v>
      </c>
    </row>
    <row r="101" spans="1:8" x14ac:dyDescent="0.25">
      <c r="A101" s="26" t="s">
        <v>27</v>
      </c>
      <c r="B101" s="24" t="s">
        <v>28</v>
      </c>
      <c r="C101" s="27">
        <v>0</v>
      </c>
      <c r="D101" s="27">
        <f t="shared" si="57"/>
        <v>0</v>
      </c>
      <c r="E101" s="27">
        <v>0</v>
      </c>
      <c r="F101" s="27">
        <f t="shared" si="58"/>
        <v>0</v>
      </c>
      <c r="G101" s="27">
        <v>0</v>
      </c>
      <c r="H101" s="27">
        <f t="shared" si="59"/>
        <v>0</v>
      </c>
    </row>
    <row r="102" spans="1:8" x14ac:dyDescent="0.25">
      <c r="A102" s="25" t="s">
        <v>32</v>
      </c>
      <c r="B102" s="24" t="s">
        <v>33</v>
      </c>
      <c r="C102" s="13">
        <f>C103</f>
        <v>0</v>
      </c>
      <c r="D102" s="13">
        <f t="shared" ref="D102:H102" si="60">D103</f>
        <v>0</v>
      </c>
      <c r="E102" s="13">
        <f t="shared" si="60"/>
        <v>0</v>
      </c>
      <c r="F102" s="13">
        <f t="shared" si="60"/>
        <v>0</v>
      </c>
      <c r="G102" s="13">
        <f t="shared" si="60"/>
        <v>0</v>
      </c>
      <c r="H102" s="13">
        <f t="shared" si="60"/>
        <v>0</v>
      </c>
    </row>
    <row r="103" spans="1:8" x14ac:dyDescent="0.25">
      <c r="A103" s="26" t="s">
        <v>36</v>
      </c>
      <c r="B103" s="24" t="s">
        <v>37</v>
      </c>
      <c r="C103" s="27">
        <v>0</v>
      </c>
      <c r="D103" s="27">
        <f t="shared" si="57"/>
        <v>0</v>
      </c>
      <c r="E103" s="27">
        <v>0</v>
      </c>
      <c r="F103" s="27">
        <f t="shared" ref="F103" si="61">E103/$I$6</f>
        <v>0</v>
      </c>
      <c r="G103" s="27">
        <v>0</v>
      </c>
      <c r="H103" s="27">
        <f t="shared" ref="H103" si="62">G103/$I$6</f>
        <v>0</v>
      </c>
    </row>
    <row r="104" spans="1:8" x14ac:dyDescent="0.25">
      <c r="A104" s="25" t="s">
        <v>38</v>
      </c>
      <c r="B104" s="24" t="s">
        <v>39</v>
      </c>
      <c r="C104" s="13">
        <f>C105</f>
        <v>0</v>
      </c>
      <c r="D104" s="13">
        <f>D105</f>
        <v>0</v>
      </c>
      <c r="E104" s="13">
        <f>E105</f>
        <v>0</v>
      </c>
      <c r="F104" s="13">
        <f t="shared" ref="F104:H104" si="63">F105</f>
        <v>0</v>
      </c>
      <c r="G104" s="13">
        <f t="shared" si="63"/>
        <v>0</v>
      </c>
      <c r="H104" s="13">
        <f t="shared" si="63"/>
        <v>0</v>
      </c>
    </row>
    <row r="105" spans="1:8" x14ac:dyDescent="0.25">
      <c r="A105" s="26" t="s">
        <v>40</v>
      </c>
      <c r="B105" s="24" t="s">
        <v>41</v>
      </c>
      <c r="C105" s="27">
        <v>0</v>
      </c>
      <c r="D105" s="27">
        <f t="shared" si="57"/>
        <v>0</v>
      </c>
      <c r="E105" s="27">
        <v>0</v>
      </c>
      <c r="F105" s="27">
        <f t="shared" ref="F105:F119" si="64">E105/$I$6</f>
        <v>0</v>
      </c>
      <c r="G105" s="27">
        <v>0</v>
      </c>
      <c r="H105" s="27">
        <f t="shared" ref="H105:H119" si="65">G105/$I$6</f>
        <v>0</v>
      </c>
    </row>
    <row r="106" spans="1:8" x14ac:dyDescent="0.25">
      <c r="A106" s="25" t="s">
        <v>48</v>
      </c>
      <c r="B106" s="24" t="s">
        <v>49</v>
      </c>
      <c r="C106" s="13">
        <f>C108+C107</f>
        <v>0</v>
      </c>
      <c r="D106" s="13">
        <f t="shared" ref="D106:H106" si="66">D108+D107</f>
        <v>0</v>
      </c>
      <c r="E106" s="13">
        <f t="shared" si="66"/>
        <v>0</v>
      </c>
      <c r="F106" s="13">
        <f t="shared" si="66"/>
        <v>0</v>
      </c>
      <c r="G106" s="13">
        <f t="shared" si="66"/>
        <v>0</v>
      </c>
      <c r="H106" s="13">
        <f t="shared" si="66"/>
        <v>0</v>
      </c>
    </row>
    <row r="107" spans="1:8" x14ac:dyDescent="0.25">
      <c r="A107" s="26" t="s">
        <v>50</v>
      </c>
      <c r="B107" s="24" t="s">
        <v>51</v>
      </c>
      <c r="C107" s="27">
        <v>0</v>
      </c>
      <c r="D107" s="27">
        <f t="shared" si="57"/>
        <v>0</v>
      </c>
      <c r="E107" s="27">
        <v>0</v>
      </c>
      <c r="F107" s="27">
        <f t="shared" si="64"/>
        <v>0</v>
      </c>
      <c r="G107" s="27">
        <v>0</v>
      </c>
      <c r="H107" s="27">
        <f t="shared" si="65"/>
        <v>0</v>
      </c>
    </row>
    <row r="108" spans="1:8" x14ac:dyDescent="0.25">
      <c r="A108" s="26" t="s">
        <v>52</v>
      </c>
      <c r="B108" s="24" t="s">
        <v>53</v>
      </c>
      <c r="C108" s="27">
        <v>0</v>
      </c>
      <c r="D108" s="27">
        <f t="shared" si="57"/>
        <v>0</v>
      </c>
      <c r="E108" s="27">
        <v>0</v>
      </c>
      <c r="F108" s="27">
        <f t="shared" si="64"/>
        <v>0</v>
      </c>
      <c r="G108" s="27">
        <v>0</v>
      </c>
      <c r="H108" s="27">
        <f t="shared" si="65"/>
        <v>0</v>
      </c>
    </row>
    <row r="109" spans="1:8" x14ac:dyDescent="0.25">
      <c r="A109" s="25" t="s">
        <v>60</v>
      </c>
      <c r="B109" s="24" t="s">
        <v>61</v>
      </c>
      <c r="C109" s="13">
        <f>C110+C111+C112+C113</f>
        <v>0</v>
      </c>
      <c r="D109" s="13">
        <f t="shared" ref="D109:E109" si="67">D110+D111+D112+D113</f>
        <v>0</v>
      </c>
      <c r="E109" s="13">
        <f t="shared" si="67"/>
        <v>0</v>
      </c>
      <c r="F109" s="13">
        <f>F110+F111+F112+F113</f>
        <v>0</v>
      </c>
      <c r="G109" s="13">
        <f t="shared" ref="G109:H109" si="68">G110+G111+G112+G113</f>
        <v>0</v>
      </c>
      <c r="H109" s="13">
        <f t="shared" si="68"/>
        <v>0</v>
      </c>
    </row>
    <row r="110" spans="1:8" x14ac:dyDescent="0.25">
      <c r="A110" s="26" t="s">
        <v>62</v>
      </c>
      <c r="B110" s="24" t="s">
        <v>63</v>
      </c>
      <c r="C110" s="27">
        <v>0</v>
      </c>
      <c r="D110" s="27">
        <f t="shared" si="57"/>
        <v>0</v>
      </c>
      <c r="E110" s="27">
        <v>0</v>
      </c>
      <c r="F110" s="27">
        <f t="shared" si="64"/>
        <v>0</v>
      </c>
      <c r="G110" s="27">
        <v>0</v>
      </c>
      <c r="H110" s="27">
        <f t="shared" si="65"/>
        <v>0</v>
      </c>
    </row>
    <row r="111" spans="1:8" x14ac:dyDescent="0.25">
      <c r="A111" s="26">
        <v>3232</v>
      </c>
      <c r="B111" s="24" t="s">
        <v>65</v>
      </c>
      <c r="C111" s="27">
        <v>0</v>
      </c>
      <c r="D111" s="27">
        <f t="shared" si="57"/>
        <v>0</v>
      </c>
      <c r="E111" s="27">
        <v>0</v>
      </c>
      <c r="F111" s="27">
        <f t="shared" si="64"/>
        <v>0</v>
      </c>
      <c r="G111" s="27">
        <v>0</v>
      </c>
      <c r="H111" s="27">
        <f t="shared" si="65"/>
        <v>0</v>
      </c>
    </row>
    <row r="112" spans="1:8" x14ac:dyDescent="0.25">
      <c r="A112" s="26" t="s">
        <v>70</v>
      </c>
      <c r="B112" s="24" t="s">
        <v>71</v>
      </c>
      <c r="C112" s="27">
        <v>0</v>
      </c>
      <c r="D112" s="27">
        <f t="shared" si="57"/>
        <v>0</v>
      </c>
      <c r="E112" s="27">
        <v>0</v>
      </c>
      <c r="F112" s="27">
        <f t="shared" si="64"/>
        <v>0</v>
      </c>
      <c r="G112" s="27">
        <v>0</v>
      </c>
      <c r="H112" s="27">
        <f t="shared" si="65"/>
        <v>0</v>
      </c>
    </row>
    <row r="113" spans="1:8" x14ac:dyDescent="0.25">
      <c r="A113" s="26" t="s">
        <v>76</v>
      </c>
      <c r="B113" s="24" t="s">
        <v>77</v>
      </c>
      <c r="C113" s="27">
        <v>0</v>
      </c>
      <c r="D113" s="27">
        <f t="shared" si="57"/>
        <v>0</v>
      </c>
      <c r="E113" s="27">
        <v>0</v>
      </c>
      <c r="F113" s="27">
        <f t="shared" si="64"/>
        <v>0</v>
      </c>
      <c r="G113" s="27">
        <v>0</v>
      </c>
      <c r="H113" s="27">
        <f t="shared" si="65"/>
        <v>0</v>
      </c>
    </row>
    <row r="114" spans="1:8" x14ac:dyDescent="0.25">
      <c r="A114" s="25" t="s">
        <v>83</v>
      </c>
      <c r="B114" s="24" t="s">
        <v>84</v>
      </c>
      <c r="C114" s="13">
        <f>C115</f>
        <v>0</v>
      </c>
      <c r="D114" s="13">
        <f t="shared" ref="D114:H114" si="69">D115</f>
        <v>0</v>
      </c>
      <c r="E114" s="13">
        <f t="shared" si="69"/>
        <v>0</v>
      </c>
      <c r="F114" s="13">
        <f t="shared" si="69"/>
        <v>0</v>
      </c>
      <c r="G114" s="13">
        <f t="shared" si="69"/>
        <v>0</v>
      </c>
      <c r="H114" s="13">
        <f t="shared" si="69"/>
        <v>0</v>
      </c>
    </row>
    <row r="115" spans="1:8" x14ac:dyDescent="0.25">
      <c r="A115" s="26" t="s">
        <v>131</v>
      </c>
      <c r="B115" s="24" t="s">
        <v>132</v>
      </c>
      <c r="C115" s="27">
        <v>0</v>
      </c>
      <c r="D115" s="27">
        <f t="shared" si="57"/>
        <v>0</v>
      </c>
      <c r="E115" s="27">
        <v>0</v>
      </c>
      <c r="F115" s="27">
        <f t="shared" si="64"/>
        <v>0</v>
      </c>
      <c r="G115" s="27">
        <v>0</v>
      </c>
      <c r="H115" s="27">
        <f t="shared" si="65"/>
        <v>0</v>
      </c>
    </row>
    <row r="116" spans="1:8" x14ac:dyDescent="0.25">
      <c r="A116" s="25" t="s">
        <v>106</v>
      </c>
      <c r="B116" s="24" t="s">
        <v>107</v>
      </c>
      <c r="C116" s="13">
        <f>C117</f>
        <v>0</v>
      </c>
      <c r="D116" s="13">
        <f t="shared" ref="D116:H116" si="70">D117</f>
        <v>0</v>
      </c>
      <c r="E116" s="13">
        <f t="shared" si="70"/>
        <v>0</v>
      </c>
      <c r="F116" s="13">
        <f t="shared" si="70"/>
        <v>0</v>
      </c>
      <c r="G116" s="13">
        <f t="shared" si="70"/>
        <v>0</v>
      </c>
      <c r="H116" s="13">
        <f t="shared" si="70"/>
        <v>0</v>
      </c>
    </row>
    <row r="117" spans="1:8" x14ac:dyDescent="0.25">
      <c r="A117" s="26" t="s">
        <v>108</v>
      </c>
      <c r="B117" s="24" t="s">
        <v>109</v>
      </c>
      <c r="C117" s="27">
        <v>0</v>
      </c>
      <c r="D117" s="27">
        <f t="shared" si="57"/>
        <v>0</v>
      </c>
      <c r="E117" s="27">
        <v>0</v>
      </c>
      <c r="F117" s="27">
        <f t="shared" si="64"/>
        <v>0</v>
      </c>
      <c r="G117" s="27">
        <v>0</v>
      </c>
      <c r="H117" s="27">
        <f t="shared" si="65"/>
        <v>0</v>
      </c>
    </row>
    <row r="118" spans="1:8" x14ac:dyDescent="0.25">
      <c r="A118" s="25" t="s">
        <v>118</v>
      </c>
      <c r="B118" s="24" t="s">
        <v>119</v>
      </c>
      <c r="C118" s="13">
        <f>C119</f>
        <v>0</v>
      </c>
      <c r="D118" s="13">
        <f t="shared" si="57"/>
        <v>0</v>
      </c>
      <c r="E118" s="13">
        <f>E119</f>
        <v>0</v>
      </c>
      <c r="F118" s="13">
        <f t="shared" si="64"/>
        <v>0</v>
      </c>
      <c r="G118" s="13">
        <f>G119</f>
        <v>0</v>
      </c>
      <c r="H118" s="13">
        <f t="shared" si="65"/>
        <v>0</v>
      </c>
    </row>
    <row r="119" spans="1:8" x14ac:dyDescent="0.25">
      <c r="A119" s="26">
        <v>4511</v>
      </c>
      <c r="B119" s="24" t="s">
        <v>119</v>
      </c>
      <c r="C119" s="27">
        <v>0</v>
      </c>
      <c r="D119" s="27">
        <f t="shared" si="57"/>
        <v>0</v>
      </c>
      <c r="E119" s="27">
        <v>0</v>
      </c>
      <c r="F119" s="27">
        <f t="shared" si="64"/>
        <v>0</v>
      </c>
      <c r="G119" s="27">
        <v>0</v>
      </c>
      <c r="H119" s="27">
        <f t="shared" si="65"/>
        <v>0</v>
      </c>
    </row>
    <row r="120" spans="1:8" x14ac:dyDescent="0.25">
      <c r="A120" s="21" t="s">
        <v>133</v>
      </c>
      <c r="B120" s="22" t="s">
        <v>134</v>
      </c>
      <c r="C120" s="13">
        <f>C121</f>
        <v>90000</v>
      </c>
      <c r="D120" s="13">
        <f t="shared" ref="D120:H120" si="71">D121</f>
        <v>11945.052757316345</v>
      </c>
      <c r="E120" s="13">
        <f t="shared" si="71"/>
        <v>90000</v>
      </c>
      <c r="F120" s="13">
        <f t="shared" si="71"/>
        <v>11945.052757316345</v>
      </c>
      <c r="G120" s="13">
        <f t="shared" si="71"/>
        <v>90000</v>
      </c>
      <c r="H120" s="13">
        <f t="shared" si="71"/>
        <v>11945.052757316345</v>
      </c>
    </row>
    <row r="121" spans="1:8" x14ac:dyDescent="0.25">
      <c r="A121" s="23" t="s">
        <v>21</v>
      </c>
      <c r="B121" s="24" t="s">
        <v>22</v>
      </c>
      <c r="C121" s="13">
        <f>C122+C125</f>
        <v>90000</v>
      </c>
      <c r="D121" s="13">
        <f t="shared" ref="D121:H121" si="72">D122+D125</f>
        <v>11945.052757316345</v>
      </c>
      <c r="E121" s="13">
        <f t="shared" si="72"/>
        <v>90000</v>
      </c>
      <c r="F121" s="13">
        <f t="shared" si="72"/>
        <v>11945.052757316345</v>
      </c>
      <c r="G121" s="13">
        <f t="shared" si="72"/>
        <v>90000</v>
      </c>
      <c r="H121" s="13">
        <f t="shared" si="72"/>
        <v>11945.052757316345</v>
      </c>
    </row>
    <row r="122" spans="1:8" x14ac:dyDescent="0.25">
      <c r="A122" s="25" t="s">
        <v>60</v>
      </c>
      <c r="B122" s="24" t="s">
        <v>61</v>
      </c>
      <c r="C122" s="13">
        <f>C123+C124</f>
        <v>40000</v>
      </c>
      <c r="D122" s="13">
        <f t="shared" ref="D122:H122" si="73">D123+D124</f>
        <v>5308.9123365850419</v>
      </c>
      <c r="E122" s="13">
        <f t="shared" si="73"/>
        <v>40000</v>
      </c>
      <c r="F122" s="13">
        <f t="shared" si="73"/>
        <v>5308.9123365850419</v>
      </c>
      <c r="G122" s="13">
        <f t="shared" si="73"/>
        <v>40000</v>
      </c>
      <c r="H122" s="13">
        <f t="shared" si="73"/>
        <v>5308.9123365850419</v>
      </c>
    </row>
    <row r="123" spans="1:8" x14ac:dyDescent="0.25">
      <c r="A123" s="26" t="s">
        <v>62</v>
      </c>
      <c r="B123" s="24" t="s">
        <v>63</v>
      </c>
      <c r="C123" s="27">
        <v>0</v>
      </c>
      <c r="D123" s="27">
        <f t="shared" ref="D123:D124" si="74">C123/$I$6</f>
        <v>0</v>
      </c>
      <c r="E123" s="27">
        <v>0</v>
      </c>
      <c r="F123" s="27">
        <f t="shared" ref="F123:F124" si="75">E123/$I$6</f>
        <v>0</v>
      </c>
      <c r="G123" s="27">
        <v>0</v>
      </c>
      <c r="H123" s="27">
        <f t="shared" ref="H123:H124" si="76">G123/$I$6</f>
        <v>0</v>
      </c>
    </row>
    <row r="124" spans="1:8" x14ac:dyDescent="0.25">
      <c r="A124" s="26" t="s">
        <v>74</v>
      </c>
      <c r="B124" s="24" t="s">
        <v>75</v>
      </c>
      <c r="C124" s="27">
        <v>40000</v>
      </c>
      <c r="D124" s="27">
        <f t="shared" si="74"/>
        <v>5308.9123365850419</v>
      </c>
      <c r="E124" s="27">
        <v>40000</v>
      </c>
      <c r="F124" s="27">
        <f t="shared" si="75"/>
        <v>5308.9123365850419</v>
      </c>
      <c r="G124" s="27">
        <v>40000</v>
      </c>
      <c r="H124" s="27">
        <f t="shared" si="76"/>
        <v>5308.9123365850419</v>
      </c>
    </row>
    <row r="125" spans="1:8" x14ac:dyDescent="0.25">
      <c r="A125" s="25" t="s">
        <v>83</v>
      </c>
      <c r="B125" s="24" t="s">
        <v>84</v>
      </c>
      <c r="C125" s="13">
        <f>C126</f>
        <v>50000</v>
      </c>
      <c r="D125" s="13">
        <f t="shared" ref="D125:H125" si="77">D126</f>
        <v>6636.1404207313026</v>
      </c>
      <c r="E125" s="13">
        <f t="shared" si="77"/>
        <v>50000</v>
      </c>
      <c r="F125" s="13">
        <f t="shared" si="77"/>
        <v>6636.1404207313026</v>
      </c>
      <c r="G125" s="13">
        <f t="shared" si="77"/>
        <v>50000</v>
      </c>
      <c r="H125" s="13">
        <f t="shared" si="77"/>
        <v>6636.1404207313026</v>
      </c>
    </row>
    <row r="126" spans="1:8" x14ac:dyDescent="0.25">
      <c r="A126" s="26" t="s">
        <v>131</v>
      </c>
      <c r="B126" s="24" t="s">
        <v>132</v>
      </c>
      <c r="C126" s="27">
        <v>50000</v>
      </c>
      <c r="D126" s="27">
        <f t="shared" ref="D126" si="78">C126/$I$6</f>
        <v>6636.1404207313026</v>
      </c>
      <c r="E126" s="27">
        <v>50000</v>
      </c>
      <c r="F126" s="27">
        <f t="shared" ref="F126" si="79">E126/$I$6</f>
        <v>6636.1404207313026</v>
      </c>
      <c r="G126" s="27">
        <v>50000</v>
      </c>
      <c r="H126" s="27">
        <f t="shared" ref="H126" si="80">G126/$I$6</f>
        <v>6636.1404207313026</v>
      </c>
    </row>
    <row r="128" spans="1:8" x14ac:dyDescent="0.25">
      <c r="C128" s="29"/>
      <c r="D128" s="29"/>
      <c r="E128" s="29"/>
      <c r="F128" s="29"/>
      <c r="G128" s="29"/>
      <c r="H128" s="29"/>
    </row>
    <row r="129" spans="3:8" x14ac:dyDescent="0.25">
      <c r="C129" s="29"/>
      <c r="D129" s="29"/>
      <c r="E129" s="29"/>
      <c r="F129" s="29"/>
      <c r="G129" s="29"/>
      <c r="H129" s="29"/>
    </row>
    <row r="130" spans="3:8" x14ac:dyDescent="0.25">
      <c r="C130" s="29"/>
      <c r="D130" s="29"/>
      <c r="E130" s="29"/>
      <c r="F130" s="29"/>
      <c r="G130" s="29"/>
      <c r="H130" s="29"/>
    </row>
    <row r="131" spans="3:8" x14ac:dyDescent="0.25">
      <c r="C131" s="29"/>
      <c r="D131" s="29"/>
      <c r="E131" s="29"/>
      <c r="F131" s="29"/>
      <c r="G131" s="29"/>
      <c r="H131" s="29"/>
    </row>
    <row r="132" spans="3:8" x14ac:dyDescent="0.25">
      <c r="C132" s="29"/>
      <c r="D132" s="29"/>
      <c r="E132" s="29"/>
      <c r="F132" s="29"/>
      <c r="G132" s="29"/>
      <c r="H132" s="29"/>
    </row>
    <row r="133" spans="3:8" x14ac:dyDescent="0.25">
      <c r="C133" s="29"/>
      <c r="D133" s="29"/>
      <c r="E133" s="29"/>
      <c r="F133" s="29"/>
      <c r="G133" s="29"/>
      <c r="H133" s="29"/>
    </row>
    <row r="134" spans="3:8" x14ac:dyDescent="0.25">
      <c r="C134" s="29"/>
      <c r="D134" s="29"/>
      <c r="E134" s="29"/>
      <c r="F134" s="29"/>
      <c r="G134" s="29"/>
      <c r="H134" s="29"/>
    </row>
    <row r="135" spans="3:8" x14ac:dyDescent="0.25">
      <c r="C135" s="29"/>
      <c r="D135" s="29"/>
      <c r="E135" s="29"/>
      <c r="F135" s="29"/>
      <c r="G135" s="29"/>
      <c r="H135" s="29"/>
    </row>
    <row r="136" spans="3:8" x14ac:dyDescent="0.25">
      <c r="C136" s="29"/>
      <c r="D136" s="29"/>
      <c r="E136" s="29"/>
      <c r="F136" s="29"/>
      <c r="G136" s="29"/>
      <c r="H136" s="29"/>
    </row>
  </sheetData>
  <sheetProtection algorithmName="SHA-512" hashValue="ttJfOtGijJ+ebk8JTwlFKU1Woxudc+QEgpSDncKvBKKAvSdnJfoPAQCpWNYdjirRNFK0xo4Dd8+2drcLP+LEbg==" saltValue="yROMOJ0mzAcFw7/0GkkMEw==" spinCount="100000" sheet="1" objects="1" scenarios="1"/>
  <protectedRanges>
    <protectedRange sqref="C126 C123:C124 C117 C115 C107:C108 C105 C103 C100:C101 C110:C113 E100:E101 E103 E105 E107:E108 E110:E113 E115 E117 E123:E124 E126 G100:G101 G103 G105 G107:G108 G110:G113 G115 G117 G123:G124 G126" name="Raspon2_1"/>
    <protectedRange sqref="B7 C119 C77:C78 C17:H18 C20:H20 C22:H23 C25:H28 E77:E78 D76:D78 D86 D100:D101 D103 D105 D107:D108 D110:D113 D115 E119 D117:D119 D123:D124 D126 G77:G78 F76:F78 F86 F100:F101 F103 F105 F107:F108 F110:F113 F115 G119 F117:F119 F123:F124 F126 C30:H34 C36:H44 C46:H46 C48:H53 C55:H55 C57:H58 C60:H62 C64:H64 C66:H66 C69:H71 C73:H74 H76:H78 C80:H80 C82:H84 H86 C89:H92 C94:H95 H100:H101 H103 H105 H107:H108 H110:H113 H115 H117:H119 H123:H124 H126 C97:H97" name="Raspon1_1"/>
  </protectedRanges>
  <mergeCells count="1">
    <mergeCell ref="A1:E1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SISAK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Dijana Mesić</cp:lastModifiedBy>
  <cp:lastPrinted>2022-09-22T06:30:30Z</cp:lastPrinted>
  <dcterms:created xsi:type="dcterms:W3CDTF">2022-07-21T12:35:52Z</dcterms:created>
  <dcterms:modified xsi:type="dcterms:W3CDTF">2022-09-23T12:48:41Z</dcterms:modified>
</cp:coreProperties>
</file>