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METKOVIĆ\"/>
    </mc:Choice>
  </mc:AlternateContent>
  <xr:revisionPtr revIDLastSave="0" documentId="13_ncr:1_{901E1792-E47E-44E5-83EF-C8A7C0565207}" xr6:coauthVersionLast="47" xr6:coauthVersionMax="47" xr10:uidLastSave="{00000000-0000-0000-0000-000000000000}"/>
  <bookViews>
    <workbookView xWindow="-120" yWindow="-120" windowWidth="29040" windowHeight="15840" xr2:uid="{DE88793F-FCE1-41C7-A20A-B6385D007070}"/>
  </bookViews>
  <sheets>
    <sheet name="Sažetak" sheetId="1" r:id="rId1"/>
    <sheet name="Račun prihoda i rashoda" sheetId="2" r:id="rId2"/>
    <sheet name="Rashodi pram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E10" i="5" s="1"/>
  <c r="G10" i="5"/>
  <c r="F10" i="5"/>
  <c r="G8" i="5"/>
  <c r="G7" i="5" s="1"/>
  <c r="F8" i="5"/>
  <c r="F7" i="5" s="1"/>
  <c r="E8" i="5"/>
  <c r="E7" i="5"/>
  <c r="D6" i="4"/>
  <c r="C6" i="4"/>
  <c r="C5" i="4" s="1"/>
  <c r="B6" i="4"/>
  <c r="B5" i="4" s="1"/>
  <c r="D5" i="4"/>
  <c r="D18" i="3"/>
  <c r="C18" i="3"/>
  <c r="B18" i="3"/>
  <c r="D14" i="3"/>
  <c r="C14" i="3"/>
  <c r="B14" i="3"/>
  <c r="D11" i="3"/>
  <c r="C11" i="3"/>
  <c r="B11" i="3"/>
  <c r="D9" i="3"/>
  <c r="C9" i="3"/>
  <c r="B9" i="3"/>
  <c r="D6" i="3"/>
  <c r="C6" i="3"/>
  <c r="C5" i="3" s="1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E52" i="2"/>
  <c r="E51" i="2" s="1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F31" i="2" s="1"/>
  <c r="E32" i="2"/>
  <c r="E31" i="2" s="1"/>
  <c r="G31" i="2"/>
  <c r="G27" i="2"/>
  <c r="F27" i="2"/>
  <c r="E27" i="2"/>
  <c r="G23" i="2"/>
  <c r="G13" i="2" s="1"/>
  <c r="G9" i="2" s="1"/>
  <c r="F23" i="2"/>
  <c r="F13" i="2" s="1"/>
  <c r="E23" i="2"/>
  <c r="E13" i="2" s="1"/>
  <c r="G10" i="2"/>
  <c r="F10" i="2"/>
  <c r="E10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  <c r="E9" i="2" l="1"/>
  <c r="F9" i="2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<sst xmlns="http://schemas.openxmlformats.org/spreadsheetml/2006/main" count="164" uniqueCount="107">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</sst>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1732-93A3-4E98-B110-FCB26DC2229A}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5" t="s">
        <v>6</v>
      </c>
      <c r="B8" s="76"/>
      <c r="C8" s="76"/>
      <c r="D8" s="76"/>
      <c r="E8" s="77"/>
      <c r="F8" s="14">
        <v>1395913</v>
      </c>
      <c r="G8" s="14">
        <v>1435463</v>
      </c>
      <c r="H8" s="14">
        <v>1481608</v>
      </c>
    </row>
    <row r="9" spans="1:8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25">
      <c r="A10" s="69" t="s">
        <v>8</v>
      </c>
      <c r="B10" s="70"/>
      <c r="C10" s="70"/>
      <c r="D10" s="70"/>
      <c r="E10" s="71"/>
      <c r="F10" s="16">
        <f t="shared" ref="F10:H10" si="0">F8+F9</f>
        <v>1395913</v>
      </c>
      <c r="G10" s="16">
        <f t="shared" si="0"/>
        <v>1435463</v>
      </c>
      <c r="H10" s="16">
        <f t="shared" si="0"/>
        <v>1481608</v>
      </c>
    </row>
    <row r="11" spans="1:8" x14ac:dyDescent="0.25">
      <c r="A11" s="81" t="s">
        <v>9</v>
      </c>
      <c r="B11" s="76"/>
      <c r="C11" s="76"/>
      <c r="D11" s="76"/>
      <c r="E11" s="76"/>
      <c r="F11" s="14">
        <v>1383888</v>
      </c>
      <c r="G11" s="14">
        <v>1419562</v>
      </c>
      <c r="H11" s="14">
        <v>1474882</v>
      </c>
    </row>
    <row r="12" spans="1:8" x14ac:dyDescent="0.25">
      <c r="A12" s="78" t="s">
        <v>10</v>
      </c>
      <c r="B12" s="77"/>
      <c r="C12" s="77"/>
      <c r="D12" s="77"/>
      <c r="E12" s="77"/>
      <c r="F12" s="14">
        <v>11958</v>
      </c>
      <c r="G12" s="14">
        <v>11852</v>
      </c>
      <c r="H12" s="14">
        <v>11613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1395846</v>
      </c>
      <c r="G13" s="16">
        <f t="shared" si="1"/>
        <v>1431414</v>
      </c>
      <c r="H13" s="16">
        <f t="shared" si="1"/>
        <v>1486495</v>
      </c>
    </row>
    <row r="14" spans="1:8" x14ac:dyDescent="0.25">
      <c r="A14" s="82" t="s">
        <v>12</v>
      </c>
      <c r="B14" s="70"/>
      <c r="C14" s="70"/>
      <c r="D14" s="70"/>
      <c r="E14" s="70"/>
      <c r="F14" s="16">
        <f>F10-F13</f>
        <v>67</v>
      </c>
      <c r="G14" s="16">
        <f>G10-G13</f>
        <v>4049</v>
      </c>
      <c r="H14" s="16">
        <f>H10-H13</f>
        <v>-4887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2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67</v>
      </c>
      <c r="G24" s="14">
        <f t="shared" si="2"/>
        <v>4049</v>
      </c>
      <c r="H24" s="14">
        <f t="shared" si="2"/>
        <v>-4887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B6258-81B2-410D-A866-DCDAC9C85DB2}">
  <sheetPr>
    <tabColor rgb="FF92D050"/>
    <pageSetUpPr fitToPage="1"/>
  </sheetPr>
  <dimension ref="A1:G92"/>
  <sheetViews>
    <sheetView zoomScale="85" zoomScaleNormal="85" workbookViewId="0">
      <selection activeCell="E90" sqref="E90:H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1395913</v>
      </c>
      <c r="F9" s="27">
        <f t="shared" si="0"/>
        <v>1435463</v>
      </c>
      <c r="G9" s="27">
        <f t="shared" si="0"/>
        <v>1481608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13936</v>
      </c>
      <c r="F13" s="32">
        <f t="shared" si="2"/>
        <v>13936</v>
      </c>
      <c r="G13" s="32">
        <f t="shared" si="2"/>
        <v>5000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f t="shared" ref="E23:G23" si="3">E24</f>
        <v>13936</v>
      </c>
      <c r="F23" s="35">
        <f t="shared" si="3"/>
        <v>13936</v>
      </c>
      <c r="G23" s="35">
        <f t="shared" si="3"/>
        <v>5000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13936</v>
      </c>
      <c r="F24" s="35">
        <v>13936</v>
      </c>
      <c r="G24" s="35">
        <v>5000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4">E28+E30+E29</f>
        <v>0</v>
      </c>
      <c r="F27" s="32">
        <f t="shared" si="4"/>
        <v>0</v>
      </c>
      <c r="G27" s="32">
        <f t="shared" si="4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5">E32</f>
        <v>0</v>
      </c>
      <c r="F31" s="32">
        <f t="shared" si="5"/>
        <v>0</v>
      </c>
      <c r="G31" s="32">
        <f t="shared" si="5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6">F33+F34</f>
        <v>0</v>
      </c>
      <c r="G32" s="35">
        <f t="shared" si="6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7">E36+E37</f>
        <v>200</v>
      </c>
      <c r="F35" s="32">
        <f t="shared" si="7"/>
        <v>200</v>
      </c>
      <c r="G35" s="32">
        <f t="shared" si="7"/>
        <v>200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200</v>
      </c>
      <c r="F36" s="35">
        <v>200</v>
      </c>
      <c r="G36" s="35">
        <v>200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8">E39+E40</f>
        <v>1381777</v>
      </c>
      <c r="F38" s="32">
        <f t="shared" si="8"/>
        <v>1421327</v>
      </c>
      <c r="G38" s="32">
        <f t="shared" si="8"/>
        <v>1476408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1381777</v>
      </c>
      <c r="F39" s="35">
        <v>1421327</v>
      </c>
      <c r="G39" s="35">
        <v>1476408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9">E42+E43+E44</f>
        <v>0</v>
      </c>
      <c r="F41" s="32">
        <f t="shared" si="9"/>
        <v>0</v>
      </c>
      <c r="G41" s="32">
        <f t="shared" si="9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10">E46</f>
        <v>0</v>
      </c>
      <c r="F45" s="27">
        <f t="shared" si="10"/>
        <v>0</v>
      </c>
      <c r="G45" s="27">
        <f t="shared" si="10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10"/>
        <v>0</v>
      </c>
      <c r="F46" s="32">
        <f t="shared" si="10"/>
        <v>0</v>
      </c>
      <c r="G46" s="32">
        <f t="shared" si="10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1">E52+E56+E66+E69+E72</f>
        <v>1383888</v>
      </c>
      <c r="F51" s="51">
        <f t="shared" si="11"/>
        <v>1419562</v>
      </c>
      <c r="G51" s="51">
        <f t="shared" si="11"/>
        <v>1474882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2">E53+E54+E55</f>
        <v>1054482</v>
      </c>
      <c r="F52" s="32">
        <f t="shared" si="12"/>
        <v>1084968</v>
      </c>
      <c r="G52" s="32">
        <f t="shared" si="12"/>
        <v>1118097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1054482</v>
      </c>
      <c r="F53" s="35">
        <v>1084968</v>
      </c>
      <c r="G53" s="35">
        <v>1118097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3">E57+E58+E59+E60+E61+E62+E63+E64+E65</f>
        <v>327680</v>
      </c>
      <c r="F56" s="32">
        <f t="shared" si="13"/>
        <v>332736</v>
      </c>
      <c r="G56" s="32">
        <f t="shared" si="13"/>
        <v>355100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313611</v>
      </c>
      <c r="F57" s="35">
        <v>322649</v>
      </c>
      <c r="G57" s="35">
        <v>345013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133</v>
      </c>
      <c r="F59" s="35">
        <v>133</v>
      </c>
      <c r="G59" s="35">
        <v>133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13936</v>
      </c>
      <c r="F63" s="35">
        <v>9954</v>
      </c>
      <c r="G63" s="35">
        <v>9954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4">E67+E68</f>
        <v>1726</v>
      </c>
      <c r="F66" s="32">
        <f t="shared" si="14"/>
        <v>1858</v>
      </c>
      <c r="G66" s="32">
        <f t="shared" si="14"/>
        <v>1685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1726</v>
      </c>
      <c r="F67" s="35">
        <v>1858</v>
      </c>
      <c r="G67" s="35">
        <v>1685</v>
      </c>
    </row>
    <row r="68" spans="1:7" x14ac:dyDescent="0.25">
      <c r="A68" s="40"/>
      <c r="B68" s="39"/>
      <c r="C68" s="34">
        <v>31</v>
      </c>
      <c r="D68" s="34" t="s">
        <v>48</v>
      </c>
      <c r="E68" s="35">
        <v>0</v>
      </c>
      <c r="F68" s="35">
        <v>0</v>
      </c>
      <c r="G68" s="35">
        <v>0</v>
      </c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5">E70+E71</f>
        <v>0</v>
      </c>
      <c r="F69" s="32">
        <f t="shared" si="15"/>
        <v>0</v>
      </c>
      <c r="G69" s="32">
        <f t="shared" si="15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6">E73+E74</f>
        <v>0</v>
      </c>
      <c r="F72" s="32">
        <f t="shared" si="16"/>
        <v>0</v>
      </c>
      <c r="G72" s="32">
        <f t="shared" si="16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7">E79+E85+E76</f>
        <v>11958</v>
      </c>
      <c r="F75" s="51">
        <f t="shared" si="17"/>
        <v>11852</v>
      </c>
      <c r="G75" s="51">
        <f t="shared" si="17"/>
        <v>11613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8">E77+E78</f>
        <v>0</v>
      </c>
      <c r="F76" s="32">
        <f t="shared" si="18"/>
        <v>0</v>
      </c>
      <c r="G76" s="32">
        <f t="shared" si="18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9">E80+E82+E83+E81+E84</f>
        <v>8640</v>
      </c>
      <c r="F79" s="32">
        <f t="shared" si="19"/>
        <v>6809</v>
      </c>
      <c r="G79" s="32">
        <f t="shared" si="19"/>
        <v>4977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8640</v>
      </c>
      <c r="F80" s="35">
        <v>6809</v>
      </c>
      <c r="G80" s="35">
        <v>4977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20">E86+E87</f>
        <v>3318</v>
      </c>
      <c r="F85" s="32">
        <f t="shared" si="20"/>
        <v>5043</v>
      </c>
      <c r="G85" s="32">
        <f t="shared" si="20"/>
        <v>6636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3318</v>
      </c>
      <c r="F86" s="35">
        <v>5043</v>
      </c>
      <c r="G86" s="35">
        <v>6636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  <row r="92" spans="1:7" x14ac:dyDescent="0.25">
      <c r="E92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7C23-C8B9-46C2-8092-06F4BD919F89}">
  <sheetPr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1395846</v>
      </c>
      <c r="C5" s="60">
        <f t="shared" si="0"/>
        <v>1431414</v>
      </c>
      <c r="D5" s="60">
        <f t="shared" si="0"/>
        <v>1486495</v>
      </c>
    </row>
    <row r="6" spans="1:4" ht="15.75" customHeight="1" x14ac:dyDescent="0.25">
      <c r="A6" s="28" t="s">
        <v>74</v>
      </c>
      <c r="B6" s="60">
        <f t="shared" ref="B6:D6" si="1">B7+B8</f>
        <v>1381777</v>
      </c>
      <c r="C6" s="60">
        <f t="shared" si="1"/>
        <v>1421327</v>
      </c>
      <c r="D6" s="60">
        <f t="shared" si="1"/>
        <v>1476408</v>
      </c>
    </row>
    <row r="7" spans="1:4" x14ac:dyDescent="0.25">
      <c r="A7" s="61" t="s">
        <v>75</v>
      </c>
      <c r="B7" s="35">
        <v>1381777</v>
      </c>
      <c r="C7" s="35">
        <v>1421327</v>
      </c>
      <c r="D7" s="35">
        <v>1476408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133</v>
      </c>
      <c r="C9" s="60">
        <f t="shared" si="2"/>
        <v>133</v>
      </c>
      <c r="D9" s="60">
        <f t="shared" si="2"/>
        <v>133</v>
      </c>
    </row>
    <row r="10" spans="1:4" x14ac:dyDescent="0.25">
      <c r="A10" s="63" t="s">
        <v>78</v>
      </c>
      <c r="B10" s="35">
        <v>133</v>
      </c>
      <c r="C10" s="35">
        <v>133</v>
      </c>
      <c r="D10" s="35">
        <v>133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13936</v>
      </c>
      <c r="C14" s="60">
        <f t="shared" si="4"/>
        <v>9954</v>
      </c>
      <c r="D14" s="60">
        <f t="shared" si="4"/>
        <v>9954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13936</v>
      </c>
      <c r="C16" s="35">
        <v>9954</v>
      </c>
      <c r="D16" s="35">
        <v>9954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38C3-96D4-4C59-B31F-1B020DEFF59C}">
  <sheetPr>
    <tabColor rgb="FF92D050"/>
    <pageSetUpPr fitToPage="1"/>
  </sheetPr>
  <dimension ref="A1:D13"/>
  <sheetViews>
    <sheetView workbookViewId="0">
      <selection activeCell="B31" sqref="B31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1395846</v>
      </c>
      <c r="C5" s="35">
        <f t="shared" si="0"/>
        <v>1431414</v>
      </c>
      <c r="D5" s="35">
        <f t="shared" si="0"/>
        <v>1486495</v>
      </c>
    </row>
    <row r="6" spans="1:4" ht="15.75" customHeight="1" x14ac:dyDescent="0.25">
      <c r="A6" s="28" t="s">
        <v>92</v>
      </c>
      <c r="B6" s="35">
        <f t="shared" ref="B6:D6" si="1">B7+B8+B9</f>
        <v>1395846</v>
      </c>
      <c r="C6" s="35">
        <f t="shared" si="1"/>
        <v>1431414</v>
      </c>
      <c r="D6" s="35">
        <f t="shared" si="1"/>
        <v>1486495</v>
      </c>
    </row>
    <row r="7" spans="1:4" x14ac:dyDescent="0.25">
      <c r="A7" s="53" t="s">
        <v>93</v>
      </c>
      <c r="B7" s="50">
        <v>1395846</v>
      </c>
      <c r="C7" s="50">
        <v>1431414</v>
      </c>
      <c r="D7" s="50">
        <v>1486495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AC1E-30DC-4EB2-98C8-01DC8F6F9D33}">
  <sheetPr>
    <tabColor rgb="FF92D050"/>
    <pageSetUpPr fitToPage="1"/>
  </sheetPr>
  <dimension ref="A1:G13"/>
  <sheetViews>
    <sheetView topLeftCell="B1" workbookViewId="0">
      <selection activeCell="H23" sqref="H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98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pram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2022-10-18T08:16:43Z</dcterms:created>
  <dcterms:modified xsi:type="dcterms:W3CDTF">2022-10-18T13:02:58Z</dcterms:modified>
</cp:coreProperties>
</file>