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LIMIT ZA RUJAN\PLANOVI KORISNIKA 2023.-2025\Prilog 14 – NOVO - 03.10\NOVO 17.10 – za teren\NOVI ZAGREB\"/>
    </mc:Choice>
  </mc:AlternateContent>
  <xr:revisionPtr revIDLastSave="0" documentId="13_ncr:1_{52264AB7-C88A-4E2A-9C5F-56E499199C6C}" xr6:coauthVersionLast="47" xr6:coauthVersionMax="47" xr10:uidLastSave="{00000000-0000-0000-0000-000000000000}"/>
  <bookViews>
    <workbookView xWindow="-120" yWindow="-120" windowWidth="29040" windowHeight="15840" xr2:uid="{E54E591B-AC33-4410-B571-EB308572E8E7}"/>
  </bookViews>
  <sheets>
    <sheet name="Sažetak" sheetId="1" r:id="rId1"/>
    <sheet name="Račun prihoda i rashoda" sheetId="2" r:id="rId2"/>
    <sheet name="Rashodi prema izvorima finan." sheetId="3" r:id="rId3"/>
    <sheet name="Rashodi prema fun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F10" i="5" s="1"/>
  <c r="E11" i="5"/>
  <c r="E10" i="5" s="1"/>
  <c r="G10" i="5"/>
  <c r="G8" i="5"/>
  <c r="G7" i="5" s="1"/>
  <c r="F8" i="5"/>
  <c r="F7" i="5" s="1"/>
  <c r="E8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B11" i="3"/>
  <c r="D9" i="3"/>
  <c r="C9" i="3"/>
  <c r="C5" i="3" s="1"/>
  <c r="B9" i="3"/>
  <c r="D6" i="3"/>
  <c r="C6" i="3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E51" i="2" s="1"/>
  <c r="G52" i="2"/>
  <c r="G51" i="2" s="1"/>
  <c r="F52" i="2"/>
  <c r="E52" i="2"/>
  <c r="F51" i="2"/>
  <c r="G46" i="2"/>
  <c r="F46" i="2"/>
  <c r="F45" i="2" s="1"/>
  <c r="E46" i="2"/>
  <c r="E45" i="2" s="1"/>
  <c r="G45" i="2"/>
  <c r="G41" i="2"/>
  <c r="F41" i="2"/>
  <c r="E41" i="2"/>
  <c r="G38" i="2"/>
  <c r="F38" i="2"/>
  <c r="E38" i="2"/>
  <c r="G35" i="2"/>
  <c r="F35" i="2"/>
  <c r="E35" i="2"/>
  <c r="G32" i="2"/>
  <c r="F32" i="2"/>
  <c r="E32" i="2"/>
  <c r="E31" i="2" s="1"/>
  <c r="G31" i="2"/>
  <c r="G9" i="2" s="1"/>
  <c r="F31" i="2"/>
  <c r="G27" i="2"/>
  <c r="F27" i="2"/>
  <c r="E27" i="2"/>
  <c r="G23" i="2"/>
  <c r="F23" i="2"/>
  <c r="F13" i="2" s="1"/>
  <c r="F9" i="2" s="1"/>
  <c r="E23" i="2"/>
  <c r="E13" i="2" s="1"/>
  <c r="E9" i="2" s="1"/>
  <c r="G13" i="2"/>
  <c r="G10" i="2"/>
  <c r="F10" i="2"/>
  <c r="E10" i="2"/>
  <c r="H23" i="1"/>
  <c r="G23" i="1"/>
  <c r="F23" i="1"/>
  <c r="G14" i="1"/>
  <c r="G24" i="1" s="1"/>
  <c r="H13" i="1"/>
  <c r="G13" i="1"/>
  <c r="F13" i="1"/>
  <c r="H10" i="1"/>
  <c r="H14" i="1" s="1"/>
  <c r="H24" i="1" s="1"/>
  <c r="G10" i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<sst xmlns="http://schemas.openxmlformats.org/spreadsheetml/2006/main" count="164" uniqueCount="107">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</sst>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F7655-A0CD-4E1A-816E-B8F1CD2EEC11}">
  <sheetPr>
    <tabColor rgb="FF92D050"/>
    <pageSetUpPr fitToPage="1"/>
  </sheetPr>
  <dimension ref="A1:H29"/>
  <sheetViews>
    <sheetView tabSelected="1" topLeftCell="A2" workbookViewId="0">
      <selection activeCell="G8" sqref="G8:H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2" t="s">
        <v>0</v>
      </c>
      <c r="B1" s="72"/>
      <c r="C1" s="72"/>
      <c r="D1" s="72"/>
      <c r="E1" s="72"/>
      <c r="F1" s="72"/>
      <c r="G1" s="72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2" t="s">
        <v>1</v>
      </c>
      <c r="B3" s="72"/>
      <c r="C3" s="72"/>
      <c r="D3" s="72"/>
      <c r="E3" s="72"/>
      <c r="F3" s="72"/>
      <c r="G3" s="73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2" t="s">
        <v>2</v>
      </c>
      <c r="B5" s="74"/>
      <c r="C5" s="74"/>
      <c r="D5" s="74"/>
      <c r="E5" s="74"/>
      <c r="F5" s="74"/>
      <c r="G5" s="74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5" t="s">
        <v>6</v>
      </c>
      <c r="B8" s="76"/>
      <c r="C8" s="76"/>
      <c r="D8" s="76"/>
      <c r="E8" s="77"/>
      <c r="F8" s="14">
        <v>6171112</v>
      </c>
      <c r="G8" s="14">
        <v>6426987</v>
      </c>
      <c r="H8" s="14">
        <v>6356662</v>
      </c>
    </row>
    <row r="9" spans="1:8" x14ac:dyDescent="0.25">
      <c r="A9" s="78" t="s">
        <v>7</v>
      </c>
      <c r="B9" s="77"/>
      <c r="C9" s="77"/>
      <c r="D9" s="77"/>
      <c r="E9" s="77"/>
      <c r="F9" s="14"/>
      <c r="G9" s="14"/>
      <c r="H9" s="14"/>
    </row>
    <row r="10" spans="1:8" x14ac:dyDescent="0.25">
      <c r="A10" s="69" t="s">
        <v>8</v>
      </c>
      <c r="B10" s="70"/>
      <c r="C10" s="70"/>
      <c r="D10" s="70"/>
      <c r="E10" s="71"/>
      <c r="F10" s="16">
        <f t="shared" ref="F10:H10" si="0">F8+F9</f>
        <v>6171112</v>
      </c>
      <c r="G10" s="16">
        <f t="shared" si="0"/>
        <v>6426987</v>
      </c>
      <c r="H10" s="16">
        <f t="shared" si="0"/>
        <v>6356662</v>
      </c>
    </row>
    <row r="11" spans="1:8" x14ac:dyDescent="0.25">
      <c r="A11" s="81" t="s">
        <v>9</v>
      </c>
      <c r="B11" s="76"/>
      <c r="C11" s="76"/>
      <c r="D11" s="76"/>
      <c r="E11" s="76"/>
      <c r="F11" s="14">
        <v>6154248</v>
      </c>
      <c r="G11" s="14">
        <v>6410123</v>
      </c>
      <c r="H11" s="14">
        <v>6439976</v>
      </c>
    </row>
    <row r="12" spans="1:8" x14ac:dyDescent="0.25">
      <c r="A12" s="78" t="s">
        <v>10</v>
      </c>
      <c r="B12" s="77"/>
      <c r="C12" s="77"/>
      <c r="D12" s="77"/>
      <c r="E12" s="77"/>
      <c r="F12" s="14">
        <v>16457</v>
      </c>
      <c r="G12" s="14">
        <v>16457</v>
      </c>
      <c r="H12" s="14">
        <v>16457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6170705</v>
      </c>
      <c r="G13" s="16">
        <f t="shared" si="1"/>
        <v>6426580</v>
      </c>
      <c r="H13" s="16">
        <f t="shared" si="1"/>
        <v>6456433</v>
      </c>
    </row>
    <row r="14" spans="1:8" x14ac:dyDescent="0.25">
      <c r="A14" s="82" t="s">
        <v>12</v>
      </c>
      <c r="B14" s="70"/>
      <c r="C14" s="70"/>
      <c r="D14" s="70"/>
      <c r="E14" s="70"/>
      <c r="F14" s="16">
        <f>F10-F13</f>
        <v>407</v>
      </c>
      <c r="G14" s="16">
        <f>G10-G13</f>
        <v>407</v>
      </c>
      <c r="H14" s="16">
        <f>H10-H13</f>
        <v>-99771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2" t="s">
        <v>13</v>
      </c>
      <c r="B16" s="74"/>
      <c r="C16" s="74"/>
      <c r="D16" s="74"/>
      <c r="E16" s="74"/>
      <c r="F16" s="74"/>
      <c r="G16" s="74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5" t="s">
        <v>14</v>
      </c>
      <c r="B19" s="83"/>
      <c r="C19" s="83"/>
      <c r="D19" s="83"/>
      <c r="E19" s="84"/>
      <c r="F19" s="14"/>
      <c r="G19" s="14"/>
      <c r="H19" s="14"/>
    </row>
    <row r="20" spans="1:8" x14ac:dyDescent="0.25">
      <c r="A20" s="75" t="s">
        <v>15</v>
      </c>
      <c r="B20" s="76"/>
      <c r="C20" s="76"/>
      <c r="D20" s="76"/>
      <c r="E20" s="76"/>
      <c r="F20" s="14"/>
      <c r="G20" s="14"/>
      <c r="H20" s="14"/>
    </row>
    <row r="21" spans="1:8" x14ac:dyDescent="0.25">
      <c r="A21" s="85" t="s">
        <v>16</v>
      </c>
      <c r="B21" s="86"/>
      <c r="C21" s="86"/>
      <c r="D21" s="86"/>
      <c r="E21" s="87"/>
      <c r="F21" s="14">
        <v>0</v>
      </c>
      <c r="G21" s="14">
        <v>0</v>
      </c>
      <c r="H21" s="14">
        <v>0</v>
      </c>
    </row>
    <row r="22" spans="1:8" x14ac:dyDescent="0.25">
      <c r="A22" s="85" t="s">
        <v>17</v>
      </c>
      <c r="B22" s="86"/>
      <c r="C22" s="86"/>
      <c r="D22" s="86"/>
      <c r="E22" s="87"/>
      <c r="F22" s="14">
        <v>0</v>
      </c>
      <c r="G22" s="14">
        <v>0</v>
      </c>
      <c r="H22" s="14">
        <v>0</v>
      </c>
    </row>
    <row r="23" spans="1:8" x14ac:dyDescent="0.25">
      <c r="A23" s="82" t="s">
        <v>18</v>
      </c>
      <c r="B23" s="70"/>
      <c r="C23" s="70"/>
      <c r="D23" s="70"/>
      <c r="E23" s="70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81" t="s">
        <v>19</v>
      </c>
      <c r="B24" s="76"/>
      <c r="C24" s="76"/>
      <c r="D24" s="76"/>
      <c r="E24" s="76"/>
      <c r="F24" s="14">
        <f t="shared" ref="F24:H24" si="2">F14+F23</f>
        <v>407</v>
      </c>
      <c r="G24" s="14">
        <f t="shared" si="2"/>
        <v>407</v>
      </c>
      <c r="H24" s="14">
        <f t="shared" si="2"/>
        <v>-99771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8"/>
      <c r="B26" s="88"/>
      <c r="C26" s="88"/>
      <c r="D26" s="88"/>
      <c r="E26" s="88"/>
      <c r="F26" s="88"/>
      <c r="G26" s="88"/>
      <c r="H26" s="88"/>
    </row>
    <row r="27" spans="1:8" ht="8.25" customHeight="1" x14ac:dyDescent="0.25"/>
    <row r="28" spans="1:8" x14ac:dyDescent="0.25">
      <c r="A28" s="79"/>
      <c r="B28" s="80"/>
      <c r="C28" s="80"/>
      <c r="D28" s="80"/>
      <c r="E28" s="80"/>
      <c r="F28" s="80"/>
      <c r="G28" s="80"/>
    </row>
    <row r="29" spans="1:8" ht="9" customHeight="1" x14ac:dyDescent="0.25"/>
  </sheetData>
  <mergeCells count="18"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  <mergeCell ref="A10:E10"/>
    <mergeCell ref="A1:G1"/>
    <mergeCell ref="A3:G3"/>
    <mergeCell ref="A5:G5"/>
    <mergeCell ref="A8:E8"/>
    <mergeCell ref="A9:E9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BEFB-A675-4AE9-9C67-8D3B3859BD2E}">
  <sheetPr codeName="List34">
    <tabColor rgb="FF92D050"/>
    <pageSetUpPr fitToPage="1"/>
  </sheetPr>
  <dimension ref="A1:G90"/>
  <sheetViews>
    <sheetView zoomScale="85" zoomScaleNormal="85" workbookViewId="0">
      <selection activeCell="E90" sqref="E90:G9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20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2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 t="shared" ref="E9:G9" si="0">E13+E27+E31+E35+E38+E41</f>
        <v>6171112</v>
      </c>
      <c r="F9" s="27">
        <f t="shared" si="0"/>
        <v>6426987</v>
      </c>
      <c r="G9" s="27">
        <f t="shared" si="0"/>
        <v>6356662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106178</v>
      </c>
      <c r="F13" s="32">
        <f t="shared" si="2"/>
        <v>106178</v>
      </c>
      <c r="G13" s="32">
        <f t="shared" si="2"/>
        <v>6000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f t="shared" ref="E23:G23" si="3">E24</f>
        <v>106178</v>
      </c>
      <c r="F23" s="35">
        <f t="shared" si="3"/>
        <v>106178</v>
      </c>
      <c r="G23" s="35">
        <f t="shared" si="3"/>
        <v>6000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106178</v>
      </c>
      <c r="F24" s="35">
        <v>106178</v>
      </c>
      <c r="G24" s="35">
        <v>6000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4">E28+E30+E29</f>
        <v>0</v>
      </c>
      <c r="F27" s="32">
        <f t="shared" si="4"/>
        <v>0</v>
      </c>
      <c r="G27" s="32">
        <f t="shared" si="4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5">E32</f>
        <v>0</v>
      </c>
      <c r="F31" s="32">
        <f t="shared" si="5"/>
        <v>0</v>
      </c>
      <c r="G31" s="32">
        <f t="shared" si="5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6">F33+F34</f>
        <v>0</v>
      </c>
      <c r="G32" s="35">
        <f t="shared" si="6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7">E36+E37</f>
        <v>2000</v>
      </c>
      <c r="F35" s="32">
        <f t="shared" si="7"/>
        <v>2000</v>
      </c>
      <c r="G35" s="32">
        <f t="shared" si="7"/>
        <v>2000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2000</v>
      </c>
      <c r="F36" s="35">
        <v>2000</v>
      </c>
      <c r="G36" s="35">
        <v>2000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8">E39+E40</f>
        <v>6062934</v>
      </c>
      <c r="F38" s="32">
        <f t="shared" si="8"/>
        <v>6318809</v>
      </c>
      <c r="G38" s="32">
        <f t="shared" si="8"/>
        <v>6348662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6062934</v>
      </c>
      <c r="F39" s="35">
        <v>6318809</v>
      </c>
      <c r="G39" s="35">
        <v>6348662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9">E42+E43+E44</f>
        <v>0</v>
      </c>
      <c r="F41" s="32">
        <f t="shared" si="9"/>
        <v>0</v>
      </c>
      <c r="G41" s="32">
        <f t="shared" si="9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10">E46</f>
        <v>0</v>
      </c>
      <c r="F45" s="27">
        <f t="shared" si="10"/>
        <v>0</v>
      </c>
      <c r="G45" s="27">
        <f t="shared" si="10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10"/>
        <v>0</v>
      </c>
      <c r="F46" s="32">
        <f t="shared" si="10"/>
        <v>0</v>
      </c>
      <c r="G46" s="32">
        <f t="shared" si="10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2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1">E52+E56+E66+E69+E72</f>
        <v>6154248</v>
      </c>
      <c r="F51" s="51">
        <f t="shared" si="11"/>
        <v>6410123</v>
      </c>
      <c r="G51" s="51">
        <f t="shared" si="11"/>
        <v>6439976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2">E53+E54+E55</f>
        <v>4787610</v>
      </c>
      <c r="F52" s="32">
        <f t="shared" si="12"/>
        <v>4821200</v>
      </c>
      <c r="G52" s="32">
        <f t="shared" si="12"/>
        <v>4848260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4787610</v>
      </c>
      <c r="F53" s="35">
        <v>4821200</v>
      </c>
      <c r="G53" s="35">
        <v>4848260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3">E57+E58+E59+E60+E61+E62+E63+E64+E65</f>
        <v>1360268</v>
      </c>
      <c r="F56" s="32">
        <f t="shared" si="13"/>
        <v>1582287</v>
      </c>
      <c r="G56" s="32">
        <f t="shared" si="13"/>
        <v>1585080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1253028</v>
      </c>
      <c r="F57" s="35">
        <v>1475047</v>
      </c>
      <c r="G57" s="35">
        <v>1477840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1062</v>
      </c>
      <c r="F59" s="35">
        <v>1062</v>
      </c>
      <c r="G59" s="35">
        <v>1062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106178</v>
      </c>
      <c r="F63" s="35">
        <v>106178</v>
      </c>
      <c r="G63" s="35">
        <v>106178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4">E67+E68</f>
        <v>6370</v>
      </c>
      <c r="F66" s="32">
        <f t="shared" si="14"/>
        <v>6636</v>
      </c>
      <c r="G66" s="32">
        <f t="shared" si="14"/>
        <v>6636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6370</v>
      </c>
      <c r="F67" s="35">
        <v>6636</v>
      </c>
      <c r="G67" s="35">
        <v>6636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5">E70+E71</f>
        <v>0</v>
      </c>
      <c r="F69" s="32">
        <f t="shared" si="15"/>
        <v>0</v>
      </c>
      <c r="G69" s="32">
        <f t="shared" si="15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6">E73+E74</f>
        <v>0</v>
      </c>
      <c r="F72" s="32">
        <f t="shared" si="16"/>
        <v>0</v>
      </c>
      <c r="G72" s="32">
        <f t="shared" si="16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7">E79+E85+E76</f>
        <v>16457</v>
      </c>
      <c r="F75" s="51">
        <f t="shared" si="17"/>
        <v>16457</v>
      </c>
      <c r="G75" s="51">
        <f t="shared" si="17"/>
        <v>16457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8">E77+E78</f>
        <v>0</v>
      </c>
      <c r="F76" s="32">
        <f t="shared" si="18"/>
        <v>0</v>
      </c>
      <c r="G76" s="32">
        <f t="shared" si="18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9">E80+E82+E83+E81+E84</f>
        <v>16457</v>
      </c>
      <c r="F79" s="32">
        <f t="shared" si="19"/>
        <v>16457</v>
      </c>
      <c r="G79" s="32">
        <f t="shared" si="19"/>
        <v>16457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15926</v>
      </c>
      <c r="F80" s="35">
        <v>15926</v>
      </c>
      <c r="G80" s="35">
        <v>15926</v>
      </c>
    </row>
    <row r="81" spans="1:7" x14ac:dyDescent="0.25">
      <c r="A81" s="30"/>
      <c r="B81" s="30"/>
      <c r="C81" s="34">
        <v>12</v>
      </c>
      <c r="D81" s="30" t="s">
        <v>51</v>
      </c>
      <c r="E81" s="35"/>
      <c r="F81" s="35"/>
      <c r="G81" s="35"/>
    </row>
    <row r="82" spans="1:7" x14ac:dyDescent="0.25">
      <c r="A82" s="39"/>
      <c r="B82" s="39"/>
      <c r="C82" s="34">
        <v>31</v>
      </c>
      <c r="D82" s="34" t="s">
        <v>48</v>
      </c>
      <c r="E82" s="35">
        <v>531</v>
      </c>
      <c r="F82" s="35">
        <v>531</v>
      </c>
      <c r="G82" s="35">
        <v>531</v>
      </c>
    </row>
    <row r="83" spans="1:7" ht="25.5" x14ac:dyDescent="0.25">
      <c r="A83" s="40"/>
      <c r="B83" s="39"/>
      <c r="C83" s="34">
        <v>43</v>
      </c>
      <c r="D83" s="53" t="s">
        <v>44</v>
      </c>
      <c r="E83" s="35"/>
      <c r="F83" s="35"/>
      <c r="G83" s="35"/>
    </row>
    <row r="84" spans="1:7" x14ac:dyDescent="0.25">
      <c r="A84" s="40"/>
      <c r="B84" s="39"/>
      <c r="C84" s="34">
        <v>561</v>
      </c>
      <c r="D84" s="30" t="s">
        <v>58</v>
      </c>
      <c r="E84" s="35"/>
      <c r="F84" s="35"/>
      <c r="G84" s="35"/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20">E86+E87</f>
        <v>0</v>
      </c>
      <c r="F85" s="32">
        <f t="shared" si="20"/>
        <v>0</v>
      </c>
      <c r="G85" s="32">
        <f t="shared" si="20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0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EB2B-1937-4AC9-BDE0-3B2624EA4D10}">
  <sheetPr codeName="List35"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6170705</v>
      </c>
      <c r="C5" s="60">
        <f t="shared" si="0"/>
        <v>6426580</v>
      </c>
      <c r="D5" s="60">
        <f t="shared" si="0"/>
        <v>6456433</v>
      </c>
    </row>
    <row r="6" spans="1:4" ht="15.75" customHeight="1" x14ac:dyDescent="0.25">
      <c r="A6" s="28" t="s">
        <v>74</v>
      </c>
      <c r="B6" s="60">
        <f t="shared" ref="B6:D6" si="1">B7+B8</f>
        <v>6062934</v>
      </c>
      <c r="C6" s="60">
        <f t="shared" si="1"/>
        <v>6318809</v>
      </c>
      <c r="D6" s="60">
        <f t="shared" si="1"/>
        <v>6348662</v>
      </c>
    </row>
    <row r="7" spans="1:4" x14ac:dyDescent="0.25">
      <c r="A7" s="61" t="s">
        <v>75</v>
      </c>
      <c r="B7" s="35">
        <v>6062934</v>
      </c>
      <c r="C7" s="35">
        <v>6318809</v>
      </c>
      <c r="D7" s="35">
        <v>6348662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1593</v>
      </c>
      <c r="C9" s="60">
        <f t="shared" si="2"/>
        <v>1593</v>
      </c>
      <c r="D9" s="60">
        <f t="shared" si="2"/>
        <v>1593</v>
      </c>
    </row>
    <row r="10" spans="1:4" x14ac:dyDescent="0.25">
      <c r="A10" s="63" t="s">
        <v>78</v>
      </c>
      <c r="B10" s="35">
        <v>1593</v>
      </c>
      <c r="C10" s="35">
        <v>1593</v>
      </c>
      <c r="D10" s="35">
        <v>1593</v>
      </c>
    </row>
    <row r="11" spans="1:4" x14ac:dyDescent="0.2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4">B15+B16+B17</f>
        <v>106178</v>
      </c>
      <c r="C14" s="60">
        <f t="shared" si="4"/>
        <v>106178</v>
      </c>
      <c r="D14" s="60">
        <f t="shared" si="4"/>
        <v>106178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106178</v>
      </c>
      <c r="C16" s="35">
        <v>106178</v>
      </c>
      <c r="D16" s="35">
        <v>106178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22DC8-90D6-43F2-B96E-72425D926D88}">
  <sheetPr codeName="List36"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2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6170705</v>
      </c>
      <c r="C5" s="35">
        <f t="shared" si="0"/>
        <v>6426580</v>
      </c>
      <c r="D5" s="35">
        <f t="shared" si="0"/>
        <v>6456433</v>
      </c>
    </row>
    <row r="6" spans="1:4" ht="15.75" customHeight="1" x14ac:dyDescent="0.25">
      <c r="A6" s="28" t="s">
        <v>92</v>
      </c>
      <c r="B6" s="35">
        <f t="shared" ref="B6:D6" si="1">B7+B8+B9</f>
        <v>6170705</v>
      </c>
      <c r="C6" s="35">
        <f t="shared" si="1"/>
        <v>6426580</v>
      </c>
      <c r="D6" s="35">
        <f t="shared" si="1"/>
        <v>6456433</v>
      </c>
    </row>
    <row r="7" spans="1:4" x14ac:dyDescent="0.25">
      <c r="A7" s="53" t="s">
        <v>93</v>
      </c>
      <c r="B7" s="50">
        <v>6170705</v>
      </c>
      <c r="C7" s="50">
        <v>6426580</v>
      </c>
      <c r="D7" s="50">
        <v>6456433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2516-0F6D-4372-896A-798504B1B889}">
  <sheetPr codeName="List17">
    <tabColor rgb="FF92D050"/>
    <pageSetUpPr fitToPage="1"/>
  </sheetPr>
  <dimension ref="A1:G13"/>
  <sheetViews>
    <sheetView workbookViewId="0">
      <selection activeCell="D31" sqref="D3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2" t="s">
        <v>1</v>
      </c>
      <c r="B2" s="72"/>
      <c r="C2" s="72"/>
      <c r="D2" s="72"/>
      <c r="E2" s="72"/>
      <c r="F2" s="73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2" t="s">
        <v>98</v>
      </c>
      <c r="B4" s="74"/>
      <c r="C4" s="74"/>
      <c r="D4" s="74"/>
      <c r="E4" s="74"/>
      <c r="F4" s="74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fun. klasifik.</vt:lpstr>
      <vt:lpstr>Račun financiranja</vt:lpstr>
      <vt:lpstr>'Račun prihoda i rashoda'!Podrucje_ispisa</vt:lpstr>
      <vt:lpstr>'Rashodi prema fun. klasifik.'!Podrucje_ispisa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2022-10-18T08:24:41Z</dcterms:created>
  <dcterms:modified xsi:type="dcterms:W3CDTF">2022-10-18T13:03:22Z</dcterms:modified>
</cp:coreProperties>
</file>