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4240" windowHeight="13740"/>
  </bookViews>
  <sheets>
    <sheet name="RN-02-23_BC" sheetId="6" r:id="rId1"/>
  </sheets>
  <definedNames>
    <definedName name="_xlnm.Print_Area" localSheetId="0">'RN-02-23_BC'!$A$1:$F$120</definedName>
  </definedNames>
  <calcPr calcId="145621"/>
</workbook>
</file>

<file path=xl/calcChain.xml><?xml version="1.0" encoding="utf-8"?>
<calcChain xmlns="http://schemas.openxmlformats.org/spreadsheetml/2006/main">
  <c r="F109" i="6" l="1"/>
  <c r="F51" i="6" l="1"/>
  <c r="F35" i="6" l="1"/>
  <c r="F90" i="6" l="1"/>
  <c r="F91" i="6" s="1"/>
  <c r="F83" i="6"/>
  <c r="F81" i="6"/>
  <c r="F79" i="6"/>
  <c r="F49" i="6"/>
  <c r="B111" i="6"/>
  <c r="A111" i="6"/>
  <c r="B107" i="6"/>
  <c r="A107" i="6"/>
  <c r="F96" i="6"/>
  <c r="F97" i="6" s="1"/>
  <c r="F75" i="6"/>
  <c r="F77" i="6"/>
  <c r="F73" i="6"/>
  <c r="F31" i="6"/>
  <c r="F71" i="6"/>
  <c r="F62" i="6"/>
  <c r="F61" i="6"/>
  <c r="F85" i="6" l="1"/>
  <c r="F107" i="6" s="1"/>
  <c r="F111" i="6"/>
  <c r="F29" i="6" l="1"/>
  <c r="F27" i="6"/>
  <c r="F47" i="6"/>
  <c r="F46" i="6"/>
  <c r="F44" i="6"/>
  <c r="F25" i="6"/>
  <c r="F42" i="6"/>
  <c r="F33" i="6"/>
  <c r="F37" i="6" l="1"/>
  <c r="F58" i="6"/>
  <c r="B105" i="6" l="1"/>
  <c r="F66" i="6" l="1"/>
  <c r="F105" i="6" s="1"/>
  <c r="F53" i="6" l="1"/>
  <c r="B103" i="6" l="1"/>
  <c r="B101" i="6"/>
  <c r="F101" i="6" l="1"/>
  <c r="F103" i="6"/>
  <c r="F113" i="6" l="1"/>
  <c r="F115" i="6" s="1"/>
  <c r="F117" i="6" s="1"/>
</calcChain>
</file>

<file path=xl/sharedStrings.xml><?xml version="1.0" encoding="utf-8"?>
<sst xmlns="http://schemas.openxmlformats.org/spreadsheetml/2006/main" count="123" uniqueCount="86">
  <si>
    <t>01.</t>
  </si>
  <si>
    <t>I</t>
  </si>
  <si>
    <t>II</t>
  </si>
  <si>
    <t>UKUPNO:</t>
  </si>
  <si>
    <t>02.</t>
  </si>
  <si>
    <t>SVEUKUPNO:</t>
  </si>
  <si>
    <t>TROŠKOVNIK GRAĐEVINSKO-OBRTNIČKIH RADOVA</t>
  </si>
  <si>
    <t>R.br.</t>
  </si>
  <si>
    <t>Opis stavke</t>
  </si>
  <si>
    <t>Količina</t>
  </si>
  <si>
    <t>PDV 25%</t>
  </si>
  <si>
    <t>II.</t>
  </si>
  <si>
    <t>03.</t>
  </si>
  <si>
    <t>kom</t>
  </si>
  <si>
    <t>04.</t>
  </si>
  <si>
    <t>05.</t>
  </si>
  <si>
    <t>06.</t>
  </si>
  <si>
    <t>07.</t>
  </si>
  <si>
    <r>
      <t>m</t>
    </r>
    <r>
      <rPr>
        <sz val="10"/>
        <rFont val="Calibri"/>
        <family val="2"/>
        <charset val="238"/>
      </rPr>
      <t>²</t>
    </r>
  </si>
  <si>
    <t>III.</t>
  </si>
  <si>
    <t>III</t>
  </si>
  <si>
    <t>m2</t>
  </si>
  <si>
    <t>m'</t>
  </si>
  <si>
    <t>Jed.mjere</t>
  </si>
  <si>
    <t>INVESTITOR: Županijski Sud u Šibeniku</t>
  </si>
  <si>
    <t>GRAĐEVINA: Sanacija zidića i izrada ograde ispred zgrade Županijskog suda</t>
  </si>
  <si>
    <t>LOKACIJA: k.č. 2788/1, k.o. Šibenik</t>
  </si>
  <si>
    <t>Općenito:</t>
  </si>
  <si>
    <t>Ponuditelj je dužan sve radove izvesti od kvalitetnog materijala, prema opisu i pismenim naputcima projektanta, ali sve u okviru ponuđene jedinične cijene.</t>
  </si>
  <si>
    <t>Ukoliko opis određene stavke dovodi ponuditelja (izvođača) u sumnju o načinu izvedbe, treba pravovremeno prije predaje ponude tražiti objašnjenje od projektanta.</t>
  </si>
  <si>
    <t>Sve štete nastale prilikom izvedbe, a izvođač ih je mogao spriječiti  dužan ih je ukloniti o svom trošku.</t>
  </si>
  <si>
    <t>Svi nekvalitetni radovi moraju se otkloniti i zamijeniti ispravnima. Sukladno tome tolerancije mjera izvedenih radova određene su običajima zanata, odnosno prema odluci nadzorne službe. Izvođač je dužan sve mjere provjeravati u naravi, te o svim nejednakostima između projekta i stanja na gradilištu obavijestiti projektanta i nadzornu službu.</t>
  </si>
  <si>
    <t>Sva odstupanja od  dogovorenih tolerancija izvođač će otkloniti o svom trošku.</t>
  </si>
  <si>
    <t>Sve eventualne izmjene materijala, te načina izvedbe tijekom gradnje, moraju se izvršiti isključivo pismenim dogovorom s projektantom i nadzornim inženjerom, u protivnom iste neće biti priznate pri obračunu.</t>
  </si>
  <si>
    <t>Za sve materijale koji se koriste prilikom izvedbe izvođač je o svom trošku dužan osigurati pravilno skladištenje. Izvođač je dužan poduzeti sve mjere na osiguranju konstrukcija od štetnog djelovanja atmosferskih utjecaja. Ukoliko do oštećenja dođe izvođač će izvršiti popravke o svom trošku.</t>
  </si>
  <si>
    <t>Izvođač je prilikom izvedbe dužan nadzornoj službi predati sve ateste i ispitivanja o čvrstoći i kvaliteti ugrađenog materijala.</t>
  </si>
  <si>
    <t>Pojedine jedinične cijene u sebi moraju sadržavati sve vrste osnovnih i pomoćnih materijala i radova do potpune gotovosti pojedine stavke. (svi transporti, radne i pomoćne skele, sve potrebne mjere koje treba poduzeti da bi se zadovoljili uvjeti HTZ.)</t>
  </si>
  <si>
    <t>U cijenu radova izvođač je dužan uključiti: izmjere na terenu, dobavu materijala na gradilište, čuvanje gradilišta, ugradbu materijala sukladno stavkama troškovnika, zaštitu i čišćenje prostora gradilišta i eventualno okolnih zgrada.</t>
  </si>
  <si>
    <r>
      <t>m</t>
    </r>
    <r>
      <rPr>
        <vertAlign val="superscript"/>
        <sz val="10"/>
        <rFont val="Arial"/>
        <family val="2"/>
        <charset val="238"/>
      </rPr>
      <t>2</t>
    </r>
  </si>
  <si>
    <t xml:space="preserve">Ručni otkop u materijalu C kategorije s unutarnje strane zidića prema zelenoj površini u širini od 20cm i u dubinu 20cm. Pri otkopu paziti da se ne oštete instalacije navodnjavanja. </t>
  </si>
  <si>
    <t>ZEMLJANI RADOVI</t>
  </si>
  <si>
    <t>Ručno razbijanje i štemanje oštećenih segmenata zidića koji se mijenjaju prema nacrtima. Segmenti širine 20cm, visine do 25cm. Liniju spoja sa starim betonom prethodno zapilati da spoj bude što ravnomjerniji. U cijenu uključiti prijenos, utovar i odvoz na gradski deopnij. Obračun po m'.</t>
  </si>
  <si>
    <t>Otucanje dotrajale ili oštećene cementne žbuke. Prije početka radova potreban je detaljan pregled cementne žbuke uz prisustvo nadzornog inženjera. Ovo će biti osnova za obračun izvedenih radova. Labave dijelove skinuti do nosivog zida, otpadni materijal utovariti u kamion  i odvesti na deponiju. Predviđa se 20 % od ukupnih površina. Obračun po m2.</t>
  </si>
  <si>
    <t>Ručni iskop ili strojni iskop malim bagerom za stopu potpornog zidića na segmentu SB-K2 i dijelu segmenta SB-K1.</t>
  </si>
  <si>
    <t>ZEMLJANI RADOVI UKUPNO</t>
  </si>
  <si>
    <t>Ručno razbijanje i štemanje kompletno segmenta SB-K2  i dijela segmenta SB-K1. Segment širine 20cm, visine 30 do 60cm. Liniju spoja sa starim betonom prethodno zapilati da spoj bude što ravnomjerniji. U cijenu uključiti prijenos, utovar i odvoz na gradski deopnij. Obračun po m'.</t>
  </si>
  <si>
    <t xml:space="preserve">Ručno razbijanje i štemanje gornjeg dijela profiliranog stupa na segmenu SC-K10 koji je izrađen od betona. Paziti pri štemanju da se ne ošteti donji kameni dio profiliranog stupa. U cijenu uključiti prijenos, utovar i odvoz na gradski deponij. </t>
  </si>
  <si>
    <t>Napomena: U stavkama gdje se spominje odvoz na deponij potrebno je uračunati troškove odlaganja i zbrinjavanja na deponij.</t>
  </si>
  <si>
    <t xml:space="preserve"> - stopa potpornog zidića dimenzija 40*20cm</t>
  </si>
  <si>
    <t xml:space="preserve"> - potporni zidić širine 20cm, visine 30-60cm</t>
  </si>
  <si>
    <t>Dobava, ispravljanje, siječenje, savijanje i montaža armature B500B.</t>
  </si>
  <si>
    <t>kg</t>
  </si>
  <si>
    <t>BETONSKI i ARMIRANOBETONSKI RADOVI</t>
  </si>
  <si>
    <t>BETONSKI  i ARMIRANOBETONSKI RADOVI UKUPNO</t>
  </si>
  <si>
    <t>IV.</t>
  </si>
  <si>
    <t>ZIDARSKI RADOVI</t>
  </si>
  <si>
    <t>Štemanje na "V" oko ostataka ubetoniranih čeličnih stupova u dubinu 5cm i pilanje čeličnih stupova radi sprečavanja korozije i razaranja betona. U cijenu uključiti štemanje ručnim pikamerom, pilanje čelične cijevi, prijenos, utovar i odvoz otpadnog materijala na gradski deponij. Obračun po komadu uklonjene cijevi.</t>
  </si>
  <si>
    <r>
      <rPr>
        <b/>
        <sz val="10"/>
        <rFont val="Arial"/>
        <family val="2"/>
        <charset val="238"/>
      </rPr>
      <t xml:space="preserve">Priprema podloge. </t>
    </r>
    <r>
      <rPr>
        <sz val="10"/>
        <rFont val="Arial"/>
        <family val="2"/>
        <charset val="238"/>
      </rPr>
      <t>Otprašivanje i čišćenje površina zidića, pranje vodenim mlazom pod primjerenim pritiskom i sa što je moguće manjim naknadnim vlaženjem zida ili odprašivanje zrakom pod pritiskom. U cijenu uključiti i izvedbu  impregnacije, sukladno odabranom sustavu obrade površine. Obračun po m².</t>
    </r>
  </si>
  <si>
    <r>
      <rPr>
        <b/>
        <sz val="10"/>
        <rFont val="Arial"/>
        <family val="2"/>
        <charset val="238"/>
      </rPr>
      <t>Dodatni radovi kod dvostrukog armiranja staklenom mrežicom.</t>
    </r>
    <r>
      <rPr>
        <sz val="8"/>
        <rFont val="Arial"/>
        <family val="2"/>
        <charset val="238"/>
      </rPr>
      <t xml:space="preserve"> </t>
    </r>
    <r>
      <rPr>
        <sz val="10"/>
        <rFont val="Arial"/>
        <family val="2"/>
        <charset val="238"/>
      </rPr>
      <t xml:space="preserve">Dodatno dvostruko armiranje armaturnog sloja staklenom mrežicom uz  treći nanos morta za armiranje, na segmentu SB-K3. </t>
    </r>
  </si>
  <si>
    <t>Sanacija oštećenih dijelova zidića i obrada gornje konveksne plohe novih segmenata reparaturnim mortom za sanaciju betona ojačan polimernim vlaknima.  Dubina oštećenja do 50mm. Tehničke karakteristike: Tlačna čvrstoća-
nakon 1 dana- veća od 18 N/mm2
nakon 7 dana- veća od 40 N/mm2
nakon 28 dana- veća od 60 N/mm2
Prianjanje (28 dana)-veća 2 N/mm2                              Obračun po m2 obrađene površine.</t>
  </si>
  <si>
    <t>ZIDARSKI RADOVI UKUPNO</t>
  </si>
  <si>
    <t>V.</t>
  </si>
  <si>
    <t>BRAVARSKI RADOVI</t>
  </si>
  <si>
    <t>Radionička izrada, doprema i montaža ograde zidića od kovanog željeza u antracit tamnosivoj boji u mat tonu. Postavljanje prema detaljima. Visina ograde h= 65cm. Prije postave izraditi probni uzorak i dostaviti Konzervatorskom odjelu na suglasnost. U cijenu uključen sav pomoćni rad i materijal, uključivo sidrenje u betonski zidić.</t>
  </si>
  <si>
    <t>BRAVARSKI RADOVI UKUPNO</t>
  </si>
  <si>
    <r>
      <t>Jed.cijena (</t>
    </r>
    <r>
      <rPr>
        <b/>
        <sz val="10"/>
        <rFont val="Calibri"/>
        <family val="2"/>
        <charset val="238"/>
      </rPr>
      <t>€</t>
    </r>
    <r>
      <rPr>
        <b/>
        <sz val="10"/>
        <rFont val="Arial"/>
        <family val="2"/>
        <charset val="238"/>
      </rPr>
      <t>)</t>
    </r>
  </si>
  <si>
    <r>
      <t>Ukupno (</t>
    </r>
    <r>
      <rPr>
        <b/>
        <sz val="10"/>
        <rFont val="Calibri"/>
        <family val="2"/>
        <charset val="238"/>
      </rPr>
      <t>€</t>
    </r>
    <r>
      <rPr>
        <b/>
        <sz val="10"/>
        <rFont val="Arial"/>
        <family val="2"/>
        <charset val="238"/>
      </rPr>
      <t>)</t>
    </r>
  </si>
  <si>
    <t xml:space="preserve">Podrezivanje živice prema glavnoj cesti na segmentu SB-K3 u širini cca 0,30m da ne smeta izvođenju radova. Podrezivanje izvesti od strane tvrtke specijalizirane za radove hortikulturnog uređenja. </t>
  </si>
  <si>
    <r>
      <rPr>
        <b/>
        <sz val="10"/>
        <rFont val="Arial"/>
        <family val="2"/>
        <charset val="238"/>
      </rPr>
      <t xml:space="preserve">Zidarska obrada. </t>
    </r>
    <r>
      <rPr>
        <sz val="10"/>
        <rFont val="Arial"/>
        <family val="2"/>
        <charset val="238"/>
      </rPr>
      <t>Gletanje betonskog zidića specijalnim cementnim masama za izravnavanje  i zaglađivanje betonskih površina, armiranih staklenom mrežicom 160g/m2. Rubove zidića ojačati kutnim profilima s mrežicom. Masa za zaglađivanje mora biti za vanjsku primjenu, sive boje, otporna na smrzavanje. Obračun po m2 obrađene površine.</t>
    </r>
  </si>
  <si>
    <r>
      <t xml:space="preserve">Učvršivanje kamenog stupa na segmentu SB-K4 na slijedeći način: ukloniti nestabilni kameni stup, izraditi dvije rupe u kamenom stupu za anker </t>
    </r>
    <r>
      <rPr>
        <sz val="10"/>
        <rFont val="Symbol"/>
        <family val="1"/>
        <charset val="2"/>
      </rPr>
      <t>f</t>
    </r>
    <r>
      <rPr>
        <sz val="10"/>
        <rFont val="Arial"/>
        <family val="2"/>
        <charset val="238"/>
      </rPr>
      <t xml:space="preserve"> 14mm, ugraditi ankere / trnove u betonsku podlogu i postaviti stup.</t>
    </r>
  </si>
  <si>
    <t>Zidarska obrada i sanacija oštećenih kamenih dijelova stupova bijelim vapneno cementnim mortom u boji kamena (mješavina bijelog cementa, pijeska i vapna).Izraditi probni uzorak da se dobije što bliža nijansa postojećem kamenom stupu. Prije ponude, obići lokaciju. Obračun po kom</t>
  </si>
  <si>
    <t>KAMENARSKI RADOVI</t>
  </si>
  <si>
    <t>KAMENARSKI RADOVI UKUPNO</t>
  </si>
  <si>
    <t>VI.</t>
  </si>
  <si>
    <t>m³</t>
  </si>
  <si>
    <r>
      <rPr>
        <b/>
        <sz val="10"/>
        <rFont val="Arial"/>
        <family val="2"/>
        <charset val="238"/>
      </rPr>
      <t>Betoniranje novih segmenata zidića</t>
    </r>
    <r>
      <rPr>
        <sz val="10"/>
        <rFont val="Arial"/>
        <family val="2"/>
        <charset val="238"/>
      </rPr>
      <t xml:space="preserve">. Razred tlačne čvrstoće betona C 30/37. Na pozicijama spoja sa starim betonom ugraditi ankere / trnove od rebraste armature </t>
    </r>
    <r>
      <rPr>
        <sz val="10"/>
        <rFont val="Symbol"/>
        <family val="1"/>
        <charset val="2"/>
      </rPr>
      <t xml:space="preserve">f </t>
    </r>
    <r>
      <rPr>
        <sz val="10"/>
        <rFont val="Arial"/>
        <family val="2"/>
        <charset val="238"/>
      </rPr>
      <t xml:space="preserve">10. Zidić armirati jednostrukom mrežom Q 257. Armatura obračunata u posebnoj stavci. U cijenu uključeno postavljanje i skidanje oplate, ankeriranje, dovoz, ugradnja, vibriranje, zbijanje i njega betona. Obračun po m' betoniranog zidića. </t>
    </r>
  </si>
  <si>
    <r>
      <t>Izrada opločenja od granitnih kocki koje su uklonjene u stavci II.02. Postava granitnih kocki na podlogu od pijeska uz zbijanje gumenim čekićem. U cijenu je uključena ugradnja granitnih kocki kao i priprema i nabijanje podloge od pijeska debljine 4 cm.Obračun po m</t>
    </r>
    <r>
      <rPr>
        <sz val="10"/>
        <rFont val="Calibri"/>
        <family val="2"/>
        <charset val="238"/>
      </rPr>
      <t>²</t>
    </r>
    <r>
      <rPr>
        <sz val="10"/>
        <rFont val="Arial"/>
        <family val="2"/>
        <charset val="238"/>
      </rPr>
      <t xml:space="preserve"> postavljenog opločenja.</t>
    </r>
  </si>
  <si>
    <r>
      <t>Pažljivo ručno uklanjanje granitnih kocki na segmentu SB-K2 i dijelu segmenta SB-K1 radi iskopa za stopu potpornog zidića na tom dijelu. Granitne kocke deponirati na gradilištu radi kasnije ponovne ugradnje. Obračun po m</t>
    </r>
    <r>
      <rPr>
        <sz val="10"/>
        <rFont val="Calibri"/>
        <family val="2"/>
        <charset val="238"/>
      </rPr>
      <t>²</t>
    </r>
    <r>
      <rPr>
        <sz val="10"/>
        <rFont val="Arial"/>
        <family val="2"/>
        <charset val="238"/>
      </rPr>
      <t>.</t>
    </r>
  </si>
  <si>
    <r>
      <rPr>
        <b/>
        <sz val="10"/>
        <rFont val="Arial"/>
        <family val="2"/>
        <charset val="238"/>
      </rPr>
      <t>Privremena regulacija prometa.</t>
    </r>
    <r>
      <rPr>
        <sz val="10"/>
        <rFont val="Arial"/>
        <family val="2"/>
        <charset val="238"/>
      </rPr>
      <t xml:space="preserve"> Radovi ne mogu započeti bez privremene regulacije prometa za vrijeme izvođenja radova. Prometni znakovi privremene regulacije prometa su oblika trokuta, kruga ili pravokutnika, a postavljaju se na stupove kružna presjeka. Osim postavljanja obvezna je i kontrola zbog eventulanog rušenja ili oštećenja, kao i
kontrola napajanja za svjetleće prometne znakove i mobilne semafore. Obzirom na sigurnost sudionika u prometu izvođač radova dužan je izraditi elaborat privremene regulacije prometa, a sukladno dinamici i ishoditi sva potrebna odobrenja. Nakon završetka radova znakovi privremene regulacije prometa ostaju u vlasništvu Izvođača. Stavka obuhvaća izradu elaborata privremene regulacije prometa s ishođenjem svih potrebnih odobrenja te nabavu, ugradnju i održavanje potrebnih znakova kao i po završetku radova vraćanje prometa u prvobitno stanje.</t>
    </r>
  </si>
  <si>
    <t>Ručni pažljivi iskop u materijalu C kategorije na segmentu SB-K2 i dijelu segmenta SB-K1. Pripaziti pri iskopu da se ne ošteti korijen stabla koštele. Obračun po m³</t>
  </si>
  <si>
    <t>RUŠENJE I PRIPREMNI RADOVI</t>
  </si>
  <si>
    <t>RUŠENJE I PRIPREMNI RADOVI UKUPNO</t>
  </si>
  <si>
    <r>
      <t>m</t>
    </r>
    <r>
      <rPr>
        <vertAlign val="superscript"/>
        <sz val="10"/>
        <rFont val="Arial"/>
        <family val="2"/>
        <charset val="238"/>
      </rPr>
      <t>3</t>
    </r>
  </si>
  <si>
    <t xml:space="preserve">Ručno zatrpavanje i planiranje zelene površine po izradi potpornog i ogradnog zidića. Pri zatrpavanju paziti da se ne oštete instalacije navodnjavanja. </t>
  </si>
  <si>
    <r>
      <rPr>
        <b/>
        <sz val="10"/>
        <rFont val="Arial"/>
        <family val="2"/>
        <charset val="238"/>
      </rPr>
      <t>Betoniranje potpornog zidića na segmentu SB-K2 i dijelu segmenta SB-K1</t>
    </r>
    <r>
      <rPr>
        <sz val="10"/>
        <rFont val="Arial"/>
        <family val="2"/>
        <charset val="238"/>
      </rPr>
      <t xml:space="preserve">. Stopa potpornog zidića je dimenzija 40x20cm, izbačena prema vani (potporni zidić je "L" oblika). Širina zidića je 20cm, visina od 30-60cm. Razred tlačne čvrstoće betona C 30/37. Zidić betonirati u dvostranoj oplati osim na dijelu gdje smeta korijenje koštele, gdje će moguće trebati jednostrana oplata. Potporni zidić armirati prema nacrtu u prilogu projekta. Armatura je obračunata u posebnoj stavci. U cijenu uključeno postavljanje i skidanje oplate, ankeriranje, dovoz, ugradnja, vibriranje, zbijanje i njega betona. Obračun po m³ ugrađenog betona. </t>
    </r>
  </si>
  <si>
    <t>Nabava, doprema i postava gornjeg dijela kamenog stupa segmenta SC-K10. Kameni stup treba biti izgleda, visine i profilacije kao postojeći (fotografija). Poprečni presjek kamenog stupa promjenjiv: od 40x40cm do 30x30cm, profilacije cca 7x3cm. Prije ponude obići lokaciju. Vrsta kamena treba biti Dolit, Seget bijeli ili Mironja. U cijenu uključen sav pomoćni rad, materijal, radionička dokumentacija, izrada i postava kamenog stupa.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</si>
</sst>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1]_-;\-* #,##0.00\ [$€-1]_-;_-* &quot;-&quot;??\ [$€-1]_-;_-@_-"/>
  </numFmts>
  <fonts count="16" x14ac:knownFonts="1">
    <font>
      <sz val="10"/>
      <name val="Arial"/>
      <charset val="238"/>
    </font>
    <font>
      <sz val="10"/>
      <name val="Arial"/>
      <family val="2"/>
      <charset val="238"/>
    </font>
    <font>
      <b/>
      <sz val="10"/>
      <name val="Arial"/>
      <family val="2"/>
      <charset val="238"/>
    </font>
    <font>
      <b/>
      <sz val="12"/>
      <name val="Arial"/>
      <family val="2"/>
      <charset val="238"/>
    </font>
    <font>
      <sz val="12"/>
      <name val="Arial"/>
      <family val="2"/>
      <charset val="238"/>
    </font>
    <font>
      <sz val="9"/>
      <name val="Arial CE"/>
      <family val="2"/>
      <charset val="238"/>
    </font>
    <font>
      <b/>
      <sz val="10"/>
      <name val="Arial"/>
      <family val="2"/>
    </font>
    <font>
      <sz val="10"/>
      <name val="Calibri"/>
      <family val="2"/>
      <charset val="238"/>
    </font>
    <font>
      <sz val="8"/>
      <name val="Arial"/>
      <family val="2"/>
      <charset val="238"/>
    </font>
    <font>
      <sz val="11"/>
      <color rgb="FF000000"/>
      <name val="Calibri"/>
      <family val="2"/>
      <charset val="238"/>
      <scheme val="minor"/>
    </font>
    <font>
      <vertAlign val="superscript"/>
      <sz val="10"/>
      <name val="Arial"/>
      <family val="2"/>
      <charset val="238"/>
    </font>
    <font>
      <i/>
      <sz val="8"/>
      <name val="Arial"/>
      <family val="2"/>
      <charset val="238"/>
    </font>
    <font>
      <sz val="10"/>
      <name val="Symbol"/>
      <family val="1"/>
      <charset val="2"/>
    </font>
    <font>
      <sz val="10"/>
      <color rgb="FFFF0000"/>
      <name val="Arial"/>
      <family val="2"/>
      <charset val="238"/>
    </font>
    <font>
      <sz val="10"/>
      <name val="Arial"/>
      <family val="2"/>
    </font>
    <font>
      <b/>
      <sz val="10"/>
      <name val="Calibri"/>
      <family val="2"/>
      <charset val="238"/>
    </font>
  </fonts>
  <fills count="5">
    <fill>
      <patternFill patternType="none"/>
    </fill>
    <fill>
      <patternFill patternType="gray125"/>
    </fill>
    <fill>
      <patternFill patternType="solid">
        <fgColor indexed="43"/>
        <bgColor indexed="64"/>
      </patternFill>
    </fill>
    <fill>
      <patternFill patternType="solid">
        <fgColor indexed="17"/>
        <bgColor indexed="64"/>
      </patternFill>
    </fill>
    <fill>
      <patternFill patternType="solid">
        <fgColor theme="4" tint="0.39997558519241921"/>
        <bgColor indexed="64"/>
      </patternFill>
    </fill>
  </fills>
  <borders count="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s>
  <cellStyleXfs count="4">
    <xf numFmtId="0" fontId="0" fillId="0" borderId="0"/>
    <xf numFmtId="0" fontId="5" fillId="0" borderId="0">
      <alignment horizontal="left" vertical="top"/>
    </xf>
    <xf numFmtId="0" fontId="5" fillId="0" borderId="0">
      <alignment horizontal="left" vertical="top"/>
    </xf>
    <xf numFmtId="0" fontId="5" fillId="0" borderId="0">
      <alignment horizontal="left" vertical="top"/>
    </xf>
  </cellStyleXfs>
  <cellXfs count="73">
    <xf numFmtId="0" fontId="0" fillId="0" borderId="0" xfId="0"/>
    <xf numFmtId="4" fontId="0" fillId="0" borderId="0" xfId="0" applyNumberFormat="1" applyAlignment="1">
      <alignment horizontal="center"/>
    </xf>
    <xf numFmtId="4" fontId="2" fillId="0" borderId="1" xfId="0" applyNumberFormat="1" applyFont="1" applyBorder="1" applyAlignment="1">
      <alignment horizontal="center"/>
    </xf>
    <xf numFmtId="0" fontId="2" fillId="0" borderId="1" xfId="0" applyFont="1" applyBorder="1" applyAlignment="1">
      <alignment wrapText="1"/>
    </xf>
    <xf numFmtId="4" fontId="2" fillId="0" borderId="0" xfId="0" applyNumberFormat="1" applyFont="1" applyAlignment="1">
      <alignment horizontal="center"/>
    </xf>
    <xf numFmtId="0" fontId="0" fillId="0" borderId="0" xfId="0" applyAlignment="1">
      <alignment vertical="top"/>
    </xf>
    <xf numFmtId="0" fontId="2" fillId="0" borderId="3" xfId="0" applyFont="1" applyBorder="1" applyAlignment="1">
      <alignment vertical="top"/>
    </xf>
    <xf numFmtId="0" fontId="2" fillId="0" borderId="0" xfId="0" applyFont="1" applyAlignment="1">
      <alignment vertical="top"/>
    </xf>
    <xf numFmtId="0" fontId="0" fillId="0" borderId="4" xfId="0" applyBorder="1" applyAlignment="1">
      <alignment vertical="top"/>
    </xf>
    <xf numFmtId="4" fontId="0" fillId="0" borderId="4" xfId="0" applyNumberFormat="1" applyBorder="1" applyAlignment="1">
      <alignment horizontal="center"/>
    </xf>
    <xf numFmtId="0" fontId="2" fillId="2" borderId="5"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center" vertical="center" wrapText="1"/>
      <protection hidden="1"/>
    </xf>
    <xf numFmtId="4" fontId="2" fillId="2" borderId="5" xfId="0" applyNumberFormat="1" applyFont="1" applyFill="1" applyBorder="1" applyAlignment="1" applyProtection="1">
      <alignment horizontal="center" vertical="center" wrapText="1"/>
      <protection hidden="1"/>
    </xf>
    <xf numFmtId="0" fontId="4" fillId="0" borderId="0" xfId="0" applyFont="1" applyProtection="1">
      <protection hidden="1"/>
    </xf>
    <xf numFmtId="4" fontId="1" fillId="0" borderId="0" xfId="0" applyNumberFormat="1" applyFont="1" applyAlignment="1">
      <alignment horizontal="center"/>
    </xf>
    <xf numFmtId="0" fontId="1" fillId="0" borderId="0" xfId="0" applyFont="1" applyAlignment="1">
      <alignment vertical="top"/>
    </xf>
    <xf numFmtId="0" fontId="2" fillId="0" borderId="0" xfId="0" applyFont="1" applyAlignment="1">
      <alignment wrapText="1"/>
    </xf>
    <xf numFmtId="0" fontId="1" fillId="0" borderId="0" xfId="0" applyFont="1"/>
    <xf numFmtId="0" fontId="2" fillId="0" borderId="0" xfId="0" applyFont="1" applyAlignment="1">
      <alignment horizontal="left" vertical="top" wrapText="1"/>
    </xf>
    <xf numFmtId="0" fontId="1" fillId="0" borderId="0" xfId="0" applyFont="1" applyAlignment="1">
      <alignment horizontal="left" vertical="top" wrapText="1"/>
    </xf>
    <xf numFmtId="0" fontId="2" fillId="0" borderId="1" xfId="0" applyFont="1" applyBorder="1" applyAlignment="1">
      <alignment horizontal="left" vertical="top" wrapText="1"/>
    </xf>
    <xf numFmtId="0" fontId="6" fillId="0" borderId="0" xfId="0" applyFont="1" applyAlignment="1">
      <alignment vertical="top"/>
    </xf>
    <xf numFmtId="2" fontId="6" fillId="0" borderId="0" xfId="0" applyNumberFormat="1" applyFont="1" applyAlignment="1">
      <alignment vertical="top"/>
    </xf>
    <xf numFmtId="0" fontId="1" fillId="0" borderId="0" xfId="0" applyFont="1" applyAlignment="1">
      <alignment wrapText="1"/>
    </xf>
    <xf numFmtId="2" fontId="1" fillId="0" borderId="0" xfId="0" applyNumberFormat="1" applyFont="1" applyAlignment="1">
      <alignment vertical="top"/>
    </xf>
    <xf numFmtId="0" fontId="2" fillId="0" borderId="6" xfId="0" applyFont="1" applyBorder="1" applyAlignment="1">
      <alignment vertical="top"/>
    </xf>
    <xf numFmtId="0" fontId="2" fillId="0" borderId="6" xfId="0" applyFont="1" applyBorder="1" applyAlignment="1">
      <alignment wrapText="1"/>
    </xf>
    <xf numFmtId="4" fontId="2" fillId="0" borderId="6" xfId="0" applyNumberFormat="1" applyFont="1" applyBorder="1" applyAlignment="1">
      <alignment horizontal="center"/>
    </xf>
    <xf numFmtId="0" fontId="2" fillId="0" borderId="0" xfId="0" applyFont="1" applyAlignment="1" applyProtection="1">
      <alignment horizontal="left" vertical="center" wrapText="1"/>
      <protection hidden="1"/>
    </xf>
    <xf numFmtId="4" fontId="2" fillId="0" borderId="0" xfId="0" applyNumberFormat="1" applyFont="1" applyAlignment="1" applyProtection="1">
      <alignment horizontal="center" vertical="center" wrapText="1"/>
      <protection hidden="1"/>
    </xf>
    <xf numFmtId="0" fontId="0" fillId="0" borderId="0" xfId="0" applyAlignment="1">
      <alignment horizontal="center" vertical="top"/>
    </xf>
    <xf numFmtId="0" fontId="8" fillId="0" borderId="0" xfId="1" applyFont="1" applyAlignment="1">
      <alignment horizontal="left" vertical="top" wrapText="1"/>
    </xf>
    <xf numFmtId="0" fontId="9" fillId="0" borderId="0" xfId="0" applyFont="1" applyAlignment="1">
      <alignment vertical="top" wrapText="1" shrinkToFit="1"/>
    </xf>
    <xf numFmtId="0" fontId="0" fillId="4" borderId="0" xfId="0" applyFill="1" applyAlignment="1">
      <alignment vertical="top"/>
    </xf>
    <xf numFmtId="0" fontId="1" fillId="4" borderId="0" xfId="0" applyFont="1" applyFill="1" applyAlignment="1">
      <alignment horizontal="left" vertical="top" wrapText="1"/>
    </xf>
    <xf numFmtId="4" fontId="0" fillId="4" borderId="0" xfId="0" applyNumberFormat="1" applyFill="1" applyAlignment="1">
      <alignment horizontal="center"/>
    </xf>
    <xf numFmtId="4" fontId="1" fillId="4" borderId="0" xfId="0" applyNumberFormat="1" applyFont="1" applyFill="1" applyAlignment="1">
      <alignment horizontal="left" vertical="top"/>
    </xf>
    <xf numFmtId="0" fontId="0" fillId="4" borderId="0" xfId="0" applyFill="1" applyAlignment="1">
      <alignment horizontal="center" vertical="top"/>
    </xf>
    <xf numFmtId="0" fontId="8" fillId="4" borderId="0" xfId="1" applyFont="1" applyFill="1" applyAlignment="1">
      <alignment horizontal="left" vertical="top" wrapText="1"/>
    </xf>
    <xf numFmtId="0" fontId="9" fillId="4" borderId="0" xfId="0" applyFont="1" applyFill="1" applyAlignment="1">
      <alignment vertical="top" wrapText="1" shrinkToFit="1"/>
    </xf>
    <xf numFmtId="4" fontId="1" fillId="0" borderId="0" xfId="0" applyNumberFormat="1" applyFont="1" applyAlignment="1" applyProtection="1">
      <alignment horizontal="center"/>
      <protection locked="0"/>
    </xf>
    <xf numFmtId="0" fontId="11" fillId="0" borderId="0" xfId="1" applyFont="1" applyAlignment="1">
      <alignment horizontal="left" vertical="top" wrapText="1"/>
    </xf>
    <xf numFmtId="4" fontId="2" fillId="0" borderId="0" xfId="0" applyNumberFormat="1" applyFont="1" applyAlignment="1" applyProtection="1">
      <alignment horizontal="center"/>
      <protection locked="0"/>
    </xf>
    <xf numFmtId="4" fontId="13" fillId="0" borderId="0" xfId="0" applyNumberFormat="1" applyFont="1" applyAlignment="1">
      <alignment horizontal="center"/>
    </xf>
    <xf numFmtId="0" fontId="1" fillId="4" borderId="0" xfId="0" applyFont="1" applyFill="1" applyAlignment="1">
      <alignment wrapText="1"/>
    </xf>
    <xf numFmtId="0" fontId="1" fillId="0" borderId="0" xfId="0" applyFont="1" applyAlignment="1" applyProtection="1">
      <alignment horizontal="left" vertical="top" wrapText="1"/>
      <protection locked="0"/>
    </xf>
    <xf numFmtId="4" fontId="0" fillId="0" borderId="0" xfId="0" applyNumberFormat="1" applyAlignment="1" applyProtection="1">
      <alignment horizontal="center"/>
      <protection locked="0"/>
    </xf>
    <xf numFmtId="0" fontId="0" fillId="3" borderId="0" xfId="0" applyFill="1"/>
    <xf numFmtId="0" fontId="14" fillId="0" borderId="0" xfId="0" applyFont="1" applyAlignment="1">
      <alignment horizontal="left" vertical="top" wrapText="1"/>
    </xf>
    <xf numFmtId="164" fontId="0" fillId="0" borderId="0" xfId="0" applyNumberFormat="1" applyAlignment="1">
      <alignment horizontal="center"/>
    </xf>
    <xf numFmtId="164" fontId="2" fillId="2" borderId="5" xfId="0" applyNumberFormat="1" applyFont="1" applyFill="1" applyBorder="1" applyAlignment="1" applyProtection="1">
      <alignment horizontal="center" vertical="center" wrapText="1"/>
      <protection hidden="1"/>
    </xf>
    <xf numFmtId="164" fontId="0" fillId="4" borderId="0" xfId="0" applyNumberFormat="1" applyFill="1" applyAlignment="1">
      <alignment horizontal="center"/>
    </xf>
    <xf numFmtId="164" fontId="2" fillId="0" borderId="0" xfId="0" applyNumberFormat="1" applyFont="1" applyAlignment="1" applyProtection="1">
      <alignment horizontal="center" vertical="center" wrapText="1"/>
      <protection hidden="1"/>
    </xf>
    <xf numFmtId="164" fontId="9" fillId="0" borderId="0" xfId="0" applyNumberFormat="1" applyFont="1" applyAlignment="1">
      <alignment vertical="top" wrapText="1" shrinkToFit="1"/>
    </xf>
    <xf numFmtId="164" fontId="9" fillId="4" borderId="0" xfId="0" applyNumberFormat="1" applyFont="1" applyFill="1" applyAlignment="1">
      <alignment vertical="top" wrapText="1" shrinkToFit="1"/>
    </xf>
    <xf numFmtId="164" fontId="2" fillId="0" borderId="0" xfId="0" applyNumberFormat="1" applyFont="1" applyAlignment="1">
      <alignment horizontal="center"/>
    </xf>
    <xf numFmtId="164" fontId="1" fillId="0" borderId="0" xfId="0" applyNumberFormat="1" applyFont="1" applyAlignment="1">
      <alignment horizontal="center"/>
    </xf>
    <xf numFmtId="164" fontId="2" fillId="0" borderId="2" xfId="0" applyNumberFormat="1" applyFont="1" applyBorder="1" applyAlignment="1">
      <alignment horizontal="center"/>
    </xf>
    <xf numFmtId="164" fontId="14" fillId="0" borderId="0" xfId="0" applyNumberFormat="1" applyFont="1" applyAlignment="1">
      <alignment horizontal="center"/>
    </xf>
    <xf numFmtId="164" fontId="2" fillId="0" borderId="6" xfId="0" applyNumberFormat="1" applyFont="1" applyBorder="1" applyAlignment="1">
      <alignment horizontal="center"/>
    </xf>
    <xf numFmtId="164" fontId="2" fillId="0" borderId="4" xfId="0" applyNumberFormat="1" applyFont="1" applyBorder="1" applyAlignment="1">
      <alignment horizontal="center"/>
    </xf>
    <xf numFmtId="0" fontId="1" fillId="0" borderId="0" xfId="0" applyFont="1" applyAlignment="1">
      <alignment vertical="top" wrapText="1"/>
    </xf>
    <xf numFmtId="0" fontId="2" fillId="0" borderId="0" xfId="0" applyFont="1" applyAlignment="1">
      <alignment wrapText="1"/>
    </xf>
    <xf numFmtId="0" fontId="0" fillId="0" borderId="0" xfId="0"/>
    <xf numFmtId="4" fontId="2" fillId="0" borderId="0" xfId="0" applyNumberFormat="1" applyFont="1" applyAlignment="1">
      <alignment horizontal="center"/>
    </xf>
    <xf numFmtId="0" fontId="2" fillId="0" borderId="0" xfId="0" applyFont="1" applyAlignment="1">
      <alignment wrapText="1"/>
    </xf>
    <xf numFmtId="0" fontId="0" fillId="0" borderId="0" xfId="0"/>
    <xf numFmtId="4" fontId="2" fillId="0" borderId="0" xfId="0" applyNumberFormat="1" applyFont="1" applyAlignment="1">
      <alignment horizontal="center"/>
    </xf>
    <xf numFmtId="0" fontId="2" fillId="0" borderId="0" xfId="0" applyFont="1"/>
    <xf numFmtId="0" fontId="3" fillId="0" borderId="0" xfId="0" applyFont="1" applyAlignment="1">
      <alignment wrapText="1"/>
    </xf>
    <xf numFmtId="0" fontId="3" fillId="0" borderId="0" xfId="0" applyFont="1"/>
    <xf numFmtId="0" fontId="2" fillId="0" borderId="4" xfId="0" applyFont="1" applyBorder="1" applyAlignment="1">
      <alignment wrapText="1"/>
    </xf>
    <xf numFmtId="0" fontId="0" fillId="0" borderId="4" xfId="0" applyBorder="1"/>
  </cellXfs>
  <cellStyles count="4">
    <cellStyle name="Normal" xfId="0" builtinId="0"/>
    <cellStyle name="Normal 21" xfId="1"/>
    <cellStyle name="Normal 23" xfId="2"/>
    <cellStyle name="Normal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476249</xdr:colOff>
      <xdr:row>89</xdr:row>
      <xdr:rowOff>1485900</xdr:rowOff>
    </xdr:from>
    <xdr:to>
      <xdr:col>1</xdr:col>
      <xdr:colOff>2019300</xdr:colOff>
      <xdr:row>89</xdr:row>
      <xdr:rowOff>3218177</xdr:rowOff>
    </xdr:to>
    <xdr:pic>
      <xdr:nvPicPr>
        <xdr:cNvPr id="2" name="Picture 1">
          <a:extLst>
            <a:ext uri="{FF2B5EF4-FFF2-40B4-BE49-F238E27FC236}">
              <a16:creationId xmlns:a16="http://schemas.microsoft.com/office/drawing/2014/main" xmlns="" id="{C46D6AE1-71A5-3779-8AAB-E5C9D465BBBE}"/>
            </a:ext>
          </a:extLst>
        </xdr:cNvPr>
        <xdr:cNvPicPr>
          <a:picLocks noChangeAspect="1"/>
        </xdr:cNvPicPr>
      </xdr:nvPicPr>
      <xdr:blipFill rotWithShape="1">
        <a:blip xmlns:r="http://schemas.openxmlformats.org/officeDocument/2006/relationships" r:embed="rId1"/>
        <a:srcRect l="43126" r="16728"/>
        <a:stretch/>
      </xdr:blipFill>
      <xdr:spPr>
        <a:xfrm>
          <a:off x="838199" y="40471725"/>
          <a:ext cx="1543051" cy="17322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17"/>
  <sheetViews>
    <sheetView tabSelected="1" view="pageBreakPreview" zoomScaleSheetLayoutView="100" workbookViewId="0">
      <pane ySplit="9" topLeftCell="A107" activePane="bottomLeft" state="frozen"/>
      <selection pane="bottomLeft" activeCell="F113" sqref="F113"/>
    </sheetView>
  </sheetViews>
  <sheetFormatPr defaultRowHeight="12.75" x14ac:dyDescent="0.2"/>
  <cols>
    <col min="1" max="1" width="5.42578125" style="5" customWidth="1"/>
    <col min="2" max="2" width="45.85546875" style="23" customWidth="1"/>
    <col min="3" max="3" width="10.7109375" style="1" customWidth="1"/>
    <col min="4" max="4" width="11.85546875" style="1" customWidth="1"/>
    <col min="5" max="5" width="11.140625" style="1" customWidth="1"/>
    <col min="6" max="6" width="15.140625" style="49" customWidth="1"/>
  </cols>
  <sheetData>
    <row r="2" spans="1:6" x14ac:dyDescent="0.2">
      <c r="B2" s="16" t="s">
        <v>24</v>
      </c>
      <c r="C2" s="4"/>
      <c r="D2" s="4"/>
      <c r="E2" s="4"/>
    </row>
    <row r="3" spans="1:6" x14ac:dyDescent="0.2">
      <c r="B3" s="65" t="s">
        <v>25</v>
      </c>
      <c r="C3" s="67"/>
      <c r="D3" s="67"/>
      <c r="E3" s="67"/>
    </row>
    <row r="4" spans="1:6" x14ac:dyDescent="0.2">
      <c r="B4" s="65" t="s">
        <v>26</v>
      </c>
      <c r="C4" s="68"/>
      <c r="D4" s="4"/>
      <c r="E4" s="4"/>
    </row>
    <row r="6" spans="1:6" ht="15.75" x14ac:dyDescent="0.25">
      <c r="B6" s="69" t="s">
        <v>6</v>
      </c>
      <c r="C6" s="70"/>
      <c r="D6" s="70"/>
      <c r="E6" s="70"/>
    </row>
    <row r="8" spans="1:6" s="13" customFormat="1" ht="25.5" x14ac:dyDescent="0.2">
      <c r="A8" s="10" t="s">
        <v>7</v>
      </c>
      <c r="B8" s="11" t="s">
        <v>8</v>
      </c>
      <c r="C8" s="12" t="s">
        <v>23</v>
      </c>
      <c r="D8" s="12" t="s">
        <v>9</v>
      </c>
      <c r="E8" s="12" t="s">
        <v>65</v>
      </c>
      <c r="F8" s="50" t="s">
        <v>66</v>
      </c>
    </row>
    <row r="9" spans="1:6" x14ac:dyDescent="0.2">
      <c r="A9" s="35"/>
      <c r="B9" s="36"/>
      <c r="C9" s="35"/>
      <c r="D9" s="35"/>
      <c r="E9" s="35"/>
      <c r="F9" s="51"/>
    </row>
    <row r="10" spans="1:6" x14ac:dyDescent="0.2">
      <c r="A10" s="28"/>
      <c r="B10" s="28" t="s">
        <v>27</v>
      </c>
      <c r="C10" s="29"/>
      <c r="D10" s="29"/>
      <c r="E10" s="29"/>
      <c r="F10" s="52"/>
    </row>
    <row r="11" spans="1:6" ht="33.75" x14ac:dyDescent="0.2">
      <c r="A11" s="30"/>
      <c r="B11" s="31" t="s">
        <v>28</v>
      </c>
      <c r="C11" s="32"/>
      <c r="D11" s="32"/>
      <c r="E11" s="32"/>
      <c r="F11" s="53"/>
    </row>
    <row r="12" spans="1:6" ht="33.75" x14ac:dyDescent="0.2">
      <c r="A12" s="30"/>
      <c r="B12" s="31" t="s">
        <v>29</v>
      </c>
      <c r="C12" s="32"/>
      <c r="D12" s="32"/>
      <c r="E12" s="32"/>
      <c r="F12" s="53"/>
    </row>
    <row r="13" spans="1:6" ht="22.5" x14ac:dyDescent="0.2">
      <c r="A13" s="30"/>
      <c r="B13" s="31" t="s">
        <v>30</v>
      </c>
      <c r="C13" s="32"/>
      <c r="D13" s="32"/>
      <c r="E13" s="32"/>
      <c r="F13" s="53"/>
    </row>
    <row r="14" spans="1:6" ht="67.5" x14ac:dyDescent="0.2">
      <c r="A14" s="30"/>
      <c r="B14" s="31" t="s">
        <v>31</v>
      </c>
      <c r="C14" s="32"/>
      <c r="D14" s="32"/>
      <c r="E14" s="32"/>
      <c r="F14" s="53"/>
    </row>
    <row r="15" spans="1:6" ht="22.5" x14ac:dyDescent="0.2">
      <c r="A15" s="30"/>
      <c r="B15" s="31" t="s">
        <v>32</v>
      </c>
      <c r="C15" s="32"/>
      <c r="D15" s="32"/>
      <c r="E15" s="32"/>
      <c r="F15" s="53"/>
    </row>
    <row r="16" spans="1:6" ht="45" x14ac:dyDescent="0.2">
      <c r="A16" s="30"/>
      <c r="B16" s="31" t="s">
        <v>33</v>
      </c>
      <c r="C16" s="32"/>
      <c r="D16" s="32"/>
      <c r="E16" s="32"/>
      <c r="F16" s="53"/>
    </row>
    <row r="17" spans="1:6" ht="56.25" x14ac:dyDescent="0.2">
      <c r="A17" s="30"/>
      <c r="B17" s="31" t="s">
        <v>34</v>
      </c>
      <c r="C17" s="32"/>
      <c r="D17" s="32"/>
      <c r="E17" s="32"/>
      <c r="F17" s="53"/>
    </row>
    <row r="18" spans="1:6" ht="22.5" x14ac:dyDescent="0.2">
      <c r="A18" s="30"/>
      <c r="B18" s="31" t="s">
        <v>35</v>
      </c>
      <c r="C18" s="32"/>
      <c r="D18" s="32"/>
      <c r="E18" s="32"/>
      <c r="F18" s="53"/>
    </row>
    <row r="19" spans="1:6" ht="56.25" x14ac:dyDescent="0.2">
      <c r="A19" s="30"/>
      <c r="B19" s="31" t="s">
        <v>36</v>
      </c>
      <c r="C19" s="32"/>
      <c r="D19" s="32"/>
      <c r="E19" s="32"/>
      <c r="F19" s="53"/>
    </row>
    <row r="20" spans="1:6" ht="45" x14ac:dyDescent="0.2">
      <c r="A20" s="30"/>
      <c r="B20" s="31" t="s">
        <v>37</v>
      </c>
      <c r="C20" s="32"/>
      <c r="D20" s="32"/>
      <c r="E20" s="32"/>
      <c r="F20" s="53"/>
    </row>
    <row r="21" spans="1:6" ht="15" x14ac:dyDescent="0.2">
      <c r="A21" s="30"/>
      <c r="B21" s="31"/>
      <c r="C21" s="32"/>
      <c r="D21" s="32"/>
      <c r="E21" s="32"/>
      <c r="F21" s="53"/>
    </row>
    <row r="22" spans="1:6" ht="15" x14ac:dyDescent="0.2">
      <c r="A22" s="37"/>
      <c r="B22" s="38"/>
      <c r="C22" s="39"/>
      <c r="D22" s="39"/>
      <c r="E22" s="39"/>
      <c r="F22" s="54"/>
    </row>
    <row r="23" spans="1:6" ht="21" customHeight="1" x14ac:dyDescent="0.2">
      <c r="A23" s="22" t="s">
        <v>1</v>
      </c>
      <c r="B23" s="18" t="s">
        <v>80</v>
      </c>
    </row>
    <row r="24" spans="1:6" ht="33.75" x14ac:dyDescent="0.2">
      <c r="A24" s="7"/>
      <c r="B24" s="41" t="s">
        <v>47</v>
      </c>
      <c r="C24" s="4"/>
      <c r="D24" s="4"/>
      <c r="E24" s="42"/>
      <c r="F24" s="55"/>
    </row>
    <row r="25" spans="1:6" ht="80.25" customHeight="1" x14ac:dyDescent="0.2">
      <c r="A25" s="24" t="s">
        <v>0</v>
      </c>
      <c r="B25" s="19" t="s">
        <v>41</v>
      </c>
      <c r="C25" s="14" t="s">
        <v>22</v>
      </c>
      <c r="D25" s="14">
        <v>18</v>
      </c>
      <c r="E25" s="40"/>
      <c r="F25" s="56">
        <f>D25*E25</f>
        <v>0</v>
      </c>
    </row>
    <row r="26" spans="1:6" ht="10.5" customHeight="1" x14ac:dyDescent="0.2">
      <c r="A26" s="24"/>
      <c r="B26" s="19"/>
      <c r="C26" s="14"/>
      <c r="D26" s="14"/>
      <c r="E26" s="40"/>
      <c r="F26" s="56"/>
    </row>
    <row r="27" spans="1:6" ht="80.25" customHeight="1" x14ac:dyDescent="0.2">
      <c r="A27" s="24" t="s">
        <v>4</v>
      </c>
      <c r="B27" s="19" t="s">
        <v>45</v>
      </c>
      <c r="C27" s="14" t="s">
        <v>22</v>
      </c>
      <c r="D27" s="14">
        <v>5.5</v>
      </c>
      <c r="E27" s="40"/>
      <c r="F27" s="56">
        <f>D27*E27</f>
        <v>0</v>
      </c>
    </row>
    <row r="28" spans="1:6" ht="9.75" customHeight="1" x14ac:dyDescent="0.2">
      <c r="A28" s="24"/>
      <c r="B28" s="19"/>
      <c r="C28" s="14"/>
      <c r="D28" s="14"/>
      <c r="E28" s="40"/>
      <c r="F28" s="56"/>
    </row>
    <row r="29" spans="1:6" ht="66" customHeight="1" x14ac:dyDescent="0.2">
      <c r="A29" s="24" t="s">
        <v>12</v>
      </c>
      <c r="B29" s="19" t="s">
        <v>46</v>
      </c>
      <c r="C29" s="14" t="s">
        <v>13</v>
      </c>
      <c r="D29" s="14">
        <v>1</v>
      </c>
      <c r="E29" s="40"/>
      <c r="F29" s="56">
        <f>D29*E29</f>
        <v>0</v>
      </c>
    </row>
    <row r="30" spans="1:6" ht="13.5" customHeight="1" x14ac:dyDescent="0.2">
      <c r="A30" s="24"/>
      <c r="B30" s="19"/>
      <c r="C30" s="14"/>
      <c r="D30" s="14"/>
      <c r="E30" s="40"/>
      <c r="F30" s="56"/>
    </row>
    <row r="31" spans="1:6" s="17" customFormat="1" ht="80.25" customHeight="1" x14ac:dyDescent="0.2">
      <c r="A31" s="24" t="s">
        <v>14</v>
      </c>
      <c r="B31" s="19" t="s">
        <v>56</v>
      </c>
      <c r="C31" s="14" t="s">
        <v>13</v>
      </c>
      <c r="D31" s="14">
        <v>120</v>
      </c>
      <c r="E31" s="40"/>
      <c r="F31" s="56">
        <f>D31*E31</f>
        <v>0</v>
      </c>
    </row>
    <row r="32" spans="1:6" ht="12.75" customHeight="1" x14ac:dyDescent="0.2">
      <c r="A32" s="24"/>
      <c r="B32" s="19"/>
      <c r="C32" s="14"/>
      <c r="D32" s="14"/>
      <c r="E32" s="40"/>
      <c r="F32" s="56"/>
    </row>
    <row r="33" spans="1:6" ht="97.5" customHeight="1" x14ac:dyDescent="0.2">
      <c r="A33" s="24" t="s">
        <v>15</v>
      </c>
      <c r="B33" s="19" t="s">
        <v>42</v>
      </c>
      <c r="C33" s="14" t="s">
        <v>38</v>
      </c>
      <c r="D33" s="14">
        <v>22</v>
      </c>
      <c r="E33" s="40"/>
      <c r="F33" s="56">
        <f>D33*E33</f>
        <v>0</v>
      </c>
    </row>
    <row r="34" spans="1:6" ht="10.5" customHeight="1" x14ac:dyDescent="0.2">
      <c r="A34" s="22"/>
      <c r="B34" s="18"/>
    </row>
    <row r="35" spans="1:6" ht="240" customHeight="1" x14ac:dyDescent="0.2">
      <c r="A35" s="24" t="s">
        <v>16</v>
      </c>
      <c r="B35" s="19" t="s">
        <v>78</v>
      </c>
      <c r="C35" s="14" t="s">
        <v>13</v>
      </c>
      <c r="D35" s="1">
        <v>1</v>
      </c>
      <c r="F35" s="56">
        <f>D35*E35</f>
        <v>0</v>
      </c>
    </row>
    <row r="36" spans="1:6" ht="10.5" customHeight="1" x14ac:dyDescent="0.2">
      <c r="A36" s="22"/>
      <c r="B36" s="18"/>
    </row>
    <row r="37" spans="1:6" x14ac:dyDescent="0.2">
      <c r="A37" s="6"/>
      <c r="B37" s="20" t="s">
        <v>81</v>
      </c>
      <c r="C37" s="2"/>
      <c r="D37" s="2"/>
      <c r="E37" s="2"/>
      <c r="F37" s="57">
        <f>SUM(F25:F35)</f>
        <v>0</v>
      </c>
    </row>
    <row r="38" spans="1:6" x14ac:dyDescent="0.2">
      <c r="A38" s="7"/>
      <c r="B38" s="18"/>
      <c r="C38" s="4"/>
      <c r="D38" s="4"/>
      <c r="E38" s="4"/>
      <c r="F38" s="55"/>
    </row>
    <row r="39" spans="1:6" x14ac:dyDescent="0.2">
      <c r="A39" s="33"/>
      <c r="B39" s="34"/>
      <c r="C39" s="35"/>
      <c r="D39" s="35"/>
      <c r="E39" s="35"/>
      <c r="F39" s="51"/>
    </row>
    <row r="40" spans="1:6" x14ac:dyDescent="0.2">
      <c r="A40" s="21" t="s">
        <v>11</v>
      </c>
      <c r="B40" s="16" t="s">
        <v>40</v>
      </c>
    </row>
    <row r="41" spans="1:6" x14ac:dyDescent="0.2">
      <c r="A41" s="15"/>
      <c r="B41" s="16"/>
    </row>
    <row r="42" spans="1:6" ht="60.75" customHeight="1" x14ac:dyDescent="0.2">
      <c r="A42" s="24" t="s">
        <v>0</v>
      </c>
      <c r="B42" s="19" t="s">
        <v>39</v>
      </c>
      <c r="C42" s="14" t="s">
        <v>22</v>
      </c>
      <c r="D42" s="14">
        <v>180</v>
      </c>
      <c r="E42" s="40"/>
      <c r="F42" s="56">
        <f>D42*E42</f>
        <v>0</v>
      </c>
    </row>
    <row r="43" spans="1:6" ht="12.75" customHeight="1" x14ac:dyDescent="0.2">
      <c r="A43" s="24"/>
      <c r="B43" s="19"/>
      <c r="C43" s="14"/>
      <c r="D43" s="14"/>
      <c r="E43" s="40"/>
      <c r="F43" s="56"/>
    </row>
    <row r="44" spans="1:6" ht="72" customHeight="1" x14ac:dyDescent="0.2">
      <c r="A44" s="24" t="s">
        <v>4</v>
      </c>
      <c r="B44" s="19" t="s">
        <v>77</v>
      </c>
      <c r="C44" s="14" t="s">
        <v>18</v>
      </c>
      <c r="D44" s="14">
        <v>10</v>
      </c>
      <c r="E44" s="40"/>
      <c r="F44" s="56">
        <f>D44*E44</f>
        <v>0</v>
      </c>
    </row>
    <row r="45" spans="1:6" ht="9.75" customHeight="1" x14ac:dyDescent="0.2">
      <c r="A45" s="24"/>
      <c r="B45" s="19"/>
      <c r="C45" s="14"/>
      <c r="D45" s="14"/>
      <c r="E45" s="40"/>
      <c r="F45" s="56"/>
    </row>
    <row r="46" spans="1:6" ht="60.75" customHeight="1" x14ac:dyDescent="0.2">
      <c r="A46" s="24" t="s">
        <v>12</v>
      </c>
      <c r="B46" s="19" t="s">
        <v>43</v>
      </c>
      <c r="C46" s="14" t="s">
        <v>74</v>
      </c>
      <c r="D46" s="14">
        <v>2</v>
      </c>
      <c r="E46" s="40"/>
      <c r="F46" s="56">
        <f>D46*E46</f>
        <v>0</v>
      </c>
    </row>
    <row r="47" spans="1:6" ht="60.75" customHeight="1" x14ac:dyDescent="0.2">
      <c r="A47" s="24" t="s">
        <v>14</v>
      </c>
      <c r="B47" s="19" t="s">
        <v>79</v>
      </c>
      <c r="C47" s="14" t="s">
        <v>74</v>
      </c>
      <c r="D47" s="14">
        <v>1</v>
      </c>
      <c r="E47" s="40"/>
      <c r="F47" s="56">
        <f>D47*E47</f>
        <v>0</v>
      </c>
    </row>
    <row r="48" spans="1:6" ht="11.25" customHeight="1" x14ac:dyDescent="0.2">
      <c r="A48" s="24"/>
      <c r="B48" s="19"/>
      <c r="C48" s="14"/>
      <c r="D48" s="14"/>
      <c r="E48" s="40"/>
      <c r="F48" s="56"/>
    </row>
    <row r="49" spans="1:6" ht="60.75" customHeight="1" x14ac:dyDescent="0.2">
      <c r="A49" s="24" t="s">
        <v>15</v>
      </c>
      <c r="B49" s="19" t="s">
        <v>67</v>
      </c>
      <c r="C49" s="14" t="s">
        <v>22</v>
      </c>
      <c r="D49" s="14">
        <v>18</v>
      </c>
      <c r="E49" s="40"/>
      <c r="F49" s="56">
        <f>D49*E49</f>
        <v>0</v>
      </c>
    </row>
    <row r="50" spans="1:6" s="17" customFormat="1" x14ac:dyDescent="0.2">
      <c r="A50" s="15"/>
      <c r="B50" s="23"/>
      <c r="C50" s="14"/>
      <c r="D50" s="14"/>
      <c r="E50" s="14"/>
      <c r="F50" s="56"/>
    </row>
    <row r="51" spans="1:6" ht="51.75" customHeight="1" x14ac:dyDescent="0.2">
      <c r="A51" s="24" t="s">
        <v>16</v>
      </c>
      <c r="B51" s="19" t="s">
        <v>83</v>
      </c>
      <c r="C51" s="14" t="s">
        <v>82</v>
      </c>
      <c r="D51" s="14">
        <v>11</v>
      </c>
      <c r="E51" s="40"/>
      <c r="F51" s="56">
        <f>D51*E51</f>
        <v>0</v>
      </c>
    </row>
    <row r="52" spans="1:6" s="17" customFormat="1" x14ac:dyDescent="0.2">
      <c r="A52" s="15"/>
      <c r="B52" s="23"/>
      <c r="C52" s="14"/>
      <c r="D52" s="14"/>
      <c r="E52" s="14"/>
      <c r="F52" s="56"/>
    </row>
    <row r="53" spans="1:6" x14ac:dyDescent="0.2">
      <c r="A53" s="6"/>
      <c r="B53" s="3" t="s">
        <v>44</v>
      </c>
      <c r="C53" s="2"/>
      <c r="D53" s="2"/>
      <c r="E53" s="2"/>
      <c r="F53" s="57">
        <f>SUM(F41:F50)</f>
        <v>0</v>
      </c>
    </row>
    <row r="54" spans="1:6" x14ac:dyDescent="0.2">
      <c r="A54" s="7"/>
      <c r="B54" s="16"/>
      <c r="C54" s="4"/>
      <c r="D54" s="4"/>
      <c r="E54" s="4"/>
      <c r="F54" s="55"/>
    </row>
    <row r="55" spans="1:6" x14ac:dyDescent="0.2">
      <c r="A55" s="33"/>
      <c r="B55" s="44"/>
      <c r="C55" s="35"/>
      <c r="D55" s="35"/>
      <c r="E55" s="35"/>
      <c r="F55" s="51"/>
    </row>
    <row r="56" spans="1:6" x14ac:dyDescent="0.2">
      <c r="A56" s="21" t="s">
        <v>19</v>
      </c>
      <c r="B56" s="16" t="s">
        <v>52</v>
      </c>
    </row>
    <row r="58" spans="1:6" ht="104.25" customHeight="1" x14ac:dyDescent="0.2">
      <c r="A58" s="15" t="s">
        <v>0</v>
      </c>
      <c r="B58" s="23" t="s">
        <v>75</v>
      </c>
      <c r="C58" s="14" t="s">
        <v>22</v>
      </c>
      <c r="D58" s="1">
        <v>18</v>
      </c>
      <c r="F58" s="49">
        <f t="shared" ref="F58" si="0">D58*E58</f>
        <v>0</v>
      </c>
    </row>
    <row r="59" spans="1:6" x14ac:dyDescent="0.2">
      <c r="A59" s="15"/>
      <c r="B59" s="16"/>
      <c r="C59" s="14"/>
    </row>
    <row r="60" spans="1:6" s="17" customFormat="1" ht="161.25" customHeight="1" x14ac:dyDescent="0.2">
      <c r="A60" s="15" t="s">
        <v>4</v>
      </c>
      <c r="B60" s="61" t="s">
        <v>84</v>
      </c>
      <c r="C60" s="14"/>
      <c r="D60" s="14"/>
      <c r="E60" s="14"/>
      <c r="F60" s="56"/>
    </row>
    <row r="61" spans="1:6" s="17" customFormat="1" ht="18" customHeight="1" x14ac:dyDescent="0.2">
      <c r="A61" s="15"/>
      <c r="B61" s="23" t="s">
        <v>48</v>
      </c>
      <c r="C61" s="14" t="s">
        <v>74</v>
      </c>
      <c r="D61" s="14">
        <v>0.5</v>
      </c>
      <c r="E61" s="14"/>
      <c r="F61" s="56">
        <f t="shared" ref="F61" si="1">D61*E61</f>
        <v>0</v>
      </c>
    </row>
    <row r="62" spans="1:6" s="17" customFormat="1" ht="18" customHeight="1" x14ac:dyDescent="0.2">
      <c r="A62" s="15"/>
      <c r="B62" s="23" t="s">
        <v>49</v>
      </c>
      <c r="C62" s="14" t="s">
        <v>74</v>
      </c>
      <c r="D62" s="14">
        <v>0.5</v>
      </c>
      <c r="E62" s="14"/>
      <c r="F62" s="56">
        <f t="shared" ref="F62" si="2">D62*E62</f>
        <v>0</v>
      </c>
    </row>
    <row r="63" spans="1:6" ht="18" customHeight="1" x14ac:dyDescent="0.2">
      <c r="A63" s="15"/>
      <c r="C63" s="14"/>
    </row>
    <row r="64" spans="1:6" ht="25.5" x14ac:dyDescent="0.2">
      <c r="A64" s="15" t="s">
        <v>12</v>
      </c>
      <c r="B64" s="19" t="s">
        <v>50</v>
      </c>
      <c r="C64" s="14" t="s">
        <v>51</v>
      </c>
      <c r="D64" s="14">
        <v>250</v>
      </c>
      <c r="E64" s="43"/>
      <c r="F64" s="56"/>
    </row>
    <row r="65" spans="1:6" x14ac:dyDescent="0.2">
      <c r="A65" s="15"/>
      <c r="B65" s="16"/>
      <c r="C65" s="14"/>
    </row>
    <row r="66" spans="1:6" ht="25.5" x14ac:dyDescent="0.2">
      <c r="A66" s="6"/>
      <c r="B66" s="3" t="s">
        <v>53</v>
      </c>
      <c r="C66" s="2"/>
      <c r="D66" s="2"/>
      <c r="E66" s="2"/>
      <c r="F66" s="57">
        <f>SUM(F57:F65)</f>
        <v>0</v>
      </c>
    </row>
    <row r="67" spans="1:6" x14ac:dyDescent="0.2">
      <c r="A67" s="7"/>
      <c r="B67" s="16"/>
      <c r="C67" s="4"/>
      <c r="D67" s="4"/>
      <c r="E67" s="4"/>
      <c r="F67" s="55"/>
    </row>
    <row r="68" spans="1:6" x14ac:dyDescent="0.2">
      <c r="A68" s="33"/>
      <c r="B68" s="44"/>
      <c r="C68" s="35"/>
      <c r="D68" s="35"/>
      <c r="E68" s="35"/>
      <c r="F68" s="51"/>
    </row>
    <row r="69" spans="1:6" x14ac:dyDescent="0.2">
      <c r="A69" s="21" t="s">
        <v>54</v>
      </c>
      <c r="B69" s="16" t="s">
        <v>55</v>
      </c>
    </row>
    <row r="70" spans="1:6" x14ac:dyDescent="0.2">
      <c r="A70" s="21"/>
      <c r="B70" s="16"/>
    </row>
    <row r="71" spans="1:6" ht="134.25" customHeight="1" x14ac:dyDescent="0.2">
      <c r="A71" s="15" t="s">
        <v>0</v>
      </c>
      <c r="B71" s="19" t="s">
        <v>59</v>
      </c>
      <c r="C71" s="14" t="s">
        <v>21</v>
      </c>
      <c r="D71" s="14">
        <v>50</v>
      </c>
      <c r="E71" s="40"/>
      <c r="F71" s="56">
        <f>D71*E71</f>
        <v>0</v>
      </c>
    </row>
    <row r="72" spans="1:6" x14ac:dyDescent="0.2">
      <c r="A72" s="21"/>
      <c r="B72" s="16"/>
    </row>
    <row r="73" spans="1:6" ht="76.5" x14ac:dyDescent="0.2">
      <c r="A73" s="15" t="s">
        <v>4</v>
      </c>
      <c r="B73" s="45" t="s">
        <v>57</v>
      </c>
      <c r="C73" s="14" t="s">
        <v>38</v>
      </c>
      <c r="D73" s="14">
        <v>110</v>
      </c>
      <c r="E73" s="40"/>
      <c r="F73" s="56">
        <f t="shared" ref="F73" si="3">D73*E73</f>
        <v>0</v>
      </c>
    </row>
    <row r="74" spans="1:6" x14ac:dyDescent="0.2">
      <c r="A74" s="15"/>
      <c r="B74" s="45"/>
      <c r="C74" s="14"/>
      <c r="D74" s="14"/>
      <c r="E74" s="40"/>
      <c r="F74" s="56"/>
    </row>
    <row r="75" spans="1:6" ht="89.25" x14ac:dyDescent="0.2">
      <c r="A75" s="15" t="s">
        <v>12</v>
      </c>
      <c r="B75" s="45" t="s">
        <v>68</v>
      </c>
      <c r="C75" s="14" t="s">
        <v>18</v>
      </c>
      <c r="D75" s="1">
        <v>110</v>
      </c>
      <c r="E75" s="46"/>
      <c r="F75" s="49">
        <f>D75*E75</f>
        <v>0</v>
      </c>
    </row>
    <row r="76" spans="1:6" x14ac:dyDescent="0.2">
      <c r="A76" s="21"/>
      <c r="B76" s="16"/>
    </row>
    <row r="77" spans="1:6" ht="51" x14ac:dyDescent="0.2">
      <c r="A77" s="15" t="s">
        <v>14</v>
      </c>
      <c r="B77" s="45" t="s">
        <v>58</v>
      </c>
      <c r="C77" s="14" t="s">
        <v>18</v>
      </c>
      <c r="D77" s="1">
        <v>18</v>
      </c>
      <c r="E77" s="46"/>
      <c r="F77" s="49">
        <f>D77*E77</f>
        <v>0</v>
      </c>
    </row>
    <row r="78" spans="1:6" x14ac:dyDescent="0.2">
      <c r="A78" s="15"/>
      <c r="B78" s="45"/>
      <c r="C78" s="14"/>
      <c r="E78" s="46"/>
    </row>
    <row r="79" spans="1:6" ht="78" customHeight="1" x14ac:dyDescent="0.2">
      <c r="A79" s="15" t="s">
        <v>15</v>
      </c>
      <c r="B79" s="19" t="s">
        <v>76</v>
      </c>
      <c r="C79" s="14" t="s">
        <v>18</v>
      </c>
      <c r="D79" s="14">
        <v>10</v>
      </c>
      <c r="E79" s="40"/>
      <c r="F79" s="56">
        <f>D79*E79</f>
        <v>0</v>
      </c>
    </row>
    <row r="80" spans="1:6" ht="12.75" customHeight="1" x14ac:dyDescent="0.2">
      <c r="A80" s="15"/>
      <c r="B80" s="19"/>
      <c r="C80" s="14"/>
      <c r="D80" s="14"/>
      <c r="E80" s="40"/>
      <c r="F80" s="56"/>
    </row>
    <row r="81" spans="1:6" ht="58.5" customHeight="1" x14ac:dyDescent="0.2">
      <c r="A81" s="15" t="s">
        <v>16</v>
      </c>
      <c r="B81" s="19" t="s">
        <v>69</v>
      </c>
      <c r="C81" s="14" t="s">
        <v>13</v>
      </c>
      <c r="D81" s="14">
        <v>1</v>
      </c>
      <c r="E81" s="40"/>
      <c r="F81" s="56">
        <f>D81*E81</f>
        <v>0</v>
      </c>
    </row>
    <row r="82" spans="1:6" ht="13.5" customHeight="1" x14ac:dyDescent="0.2">
      <c r="A82" s="15"/>
      <c r="B82" s="19"/>
      <c r="C82" s="14"/>
      <c r="D82" s="14"/>
      <c r="E82" s="40"/>
      <c r="F82" s="56"/>
    </row>
    <row r="83" spans="1:6" ht="84.75" customHeight="1" x14ac:dyDescent="0.2">
      <c r="A83" s="15" t="s">
        <v>17</v>
      </c>
      <c r="B83" s="19" t="s">
        <v>70</v>
      </c>
      <c r="C83" s="14" t="s">
        <v>13</v>
      </c>
      <c r="D83" s="14">
        <v>3</v>
      </c>
      <c r="E83" s="40"/>
      <c r="F83" s="56">
        <f>D83*E83</f>
        <v>0</v>
      </c>
    </row>
    <row r="84" spans="1:6" ht="11.25" customHeight="1" x14ac:dyDescent="0.2">
      <c r="A84" s="15"/>
      <c r="B84" s="19"/>
      <c r="C84" s="14"/>
      <c r="D84" s="14"/>
      <c r="E84" s="40"/>
      <c r="F84" s="56"/>
    </row>
    <row r="85" spans="1:6" x14ac:dyDescent="0.2">
      <c r="A85" s="6"/>
      <c r="B85" s="3" t="s">
        <v>60</v>
      </c>
      <c r="C85" s="2"/>
      <c r="D85" s="2"/>
      <c r="E85" s="2"/>
      <c r="F85" s="57">
        <f>SUM(F69:F84)</f>
        <v>0</v>
      </c>
    </row>
    <row r="86" spans="1:6" x14ac:dyDescent="0.2">
      <c r="A86" s="33"/>
      <c r="B86" s="44"/>
      <c r="C86" s="35"/>
      <c r="D86" s="35"/>
      <c r="E86" s="35"/>
      <c r="F86" s="51"/>
    </row>
    <row r="88" spans="1:6" x14ac:dyDescent="0.2">
      <c r="A88" s="21" t="s">
        <v>61</v>
      </c>
      <c r="B88" s="16" t="s">
        <v>71</v>
      </c>
    </row>
    <row r="89" spans="1:6" x14ac:dyDescent="0.2">
      <c r="A89" s="21"/>
      <c r="B89" s="16"/>
    </row>
    <row r="90" spans="1:6" s="47" customFormat="1" ht="260.25" customHeight="1" x14ac:dyDescent="0.2">
      <c r="A90" s="15" t="s">
        <v>0</v>
      </c>
      <c r="B90" s="48" t="s">
        <v>85</v>
      </c>
      <c r="C90" s="14" t="s">
        <v>13</v>
      </c>
      <c r="D90" s="14">
        <v>1</v>
      </c>
      <c r="E90" s="14"/>
      <c r="F90" s="58">
        <f>D90*E90</f>
        <v>0</v>
      </c>
    </row>
    <row r="91" spans="1:6" x14ac:dyDescent="0.2">
      <c r="A91" s="6"/>
      <c r="B91" s="3" t="s">
        <v>72</v>
      </c>
      <c r="C91" s="2"/>
      <c r="D91" s="2"/>
      <c r="E91" s="2"/>
      <c r="F91" s="57">
        <f>SUM(F90)</f>
        <v>0</v>
      </c>
    </row>
    <row r="92" spans="1:6" x14ac:dyDescent="0.2">
      <c r="A92" s="33"/>
      <c r="B92" s="44"/>
      <c r="C92" s="35"/>
      <c r="D92" s="35"/>
      <c r="E92" s="35"/>
      <c r="F92" s="51"/>
    </row>
    <row r="94" spans="1:6" x14ac:dyDescent="0.2">
      <c r="A94" s="21" t="s">
        <v>73</v>
      </c>
      <c r="B94" s="16" t="s">
        <v>62</v>
      </c>
    </row>
    <row r="95" spans="1:6" x14ac:dyDescent="0.2">
      <c r="A95" s="21"/>
      <c r="B95" s="16"/>
    </row>
    <row r="96" spans="1:6" s="47" customFormat="1" ht="90.75" customHeight="1" x14ac:dyDescent="0.2">
      <c r="A96" s="15" t="s">
        <v>0</v>
      </c>
      <c r="B96" s="48" t="s">
        <v>63</v>
      </c>
      <c r="C96" s="14" t="s">
        <v>22</v>
      </c>
      <c r="D96" s="14">
        <v>180</v>
      </c>
      <c r="E96" s="14"/>
      <c r="F96" s="58">
        <f>D96*E96</f>
        <v>0</v>
      </c>
    </row>
    <row r="97" spans="1:6" x14ac:dyDescent="0.2">
      <c r="A97" s="6"/>
      <c r="B97" s="3" t="s">
        <v>64</v>
      </c>
      <c r="C97" s="2"/>
      <c r="D97" s="2"/>
      <c r="E97" s="2"/>
      <c r="F97" s="57">
        <f>SUM(F96)</f>
        <v>0</v>
      </c>
    </row>
    <row r="98" spans="1:6" x14ac:dyDescent="0.2">
      <c r="A98" s="33"/>
      <c r="B98" s="44"/>
      <c r="C98" s="35"/>
      <c r="D98" s="35"/>
      <c r="E98" s="35"/>
      <c r="F98" s="51"/>
    </row>
    <row r="99" spans="1:6" x14ac:dyDescent="0.2">
      <c r="A99" s="21"/>
      <c r="B99" s="16"/>
    </row>
    <row r="101" spans="1:6" x14ac:dyDescent="0.2">
      <c r="A101" s="7" t="s">
        <v>1</v>
      </c>
      <c r="B101" s="16" t="str">
        <f>B23</f>
        <v>RUŠENJE I PRIPREMNI RADOVI</v>
      </c>
      <c r="C101" s="4"/>
      <c r="D101" s="4"/>
      <c r="E101" s="4"/>
      <c r="F101" s="55">
        <f>F37</f>
        <v>0</v>
      </c>
    </row>
    <row r="102" spans="1:6" x14ac:dyDescent="0.2">
      <c r="A102" s="7"/>
      <c r="B102" s="16"/>
      <c r="C102" s="4"/>
      <c r="D102" s="4"/>
      <c r="E102" s="4"/>
      <c r="F102" s="55"/>
    </row>
    <row r="103" spans="1:6" x14ac:dyDescent="0.2">
      <c r="A103" s="7" t="s">
        <v>2</v>
      </c>
      <c r="B103" s="16" t="str">
        <f>B40</f>
        <v>ZEMLJANI RADOVI</v>
      </c>
      <c r="C103" s="4"/>
      <c r="D103" s="4"/>
      <c r="E103" s="4"/>
      <c r="F103" s="55">
        <f>F53</f>
        <v>0</v>
      </c>
    </row>
    <row r="104" spans="1:6" x14ac:dyDescent="0.2">
      <c r="A104" s="7"/>
      <c r="B104" s="16"/>
      <c r="C104" s="4"/>
      <c r="D104" s="4"/>
      <c r="E104" s="4"/>
      <c r="F104" s="55"/>
    </row>
    <row r="105" spans="1:6" x14ac:dyDescent="0.2">
      <c r="A105" s="7" t="s">
        <v>20</v>
      </c>
      <c r="B105" s="16" t="str">
        <f>B56</f>
        <v>BETONSKI i ARMIRANOBETONSKI RADOVI</v>
      </c>
      <c r="C105" s="4"/>
      <c r="D105" s="4"/>
      <c r="E105" s="4"/>
      <c r="F105" s="55">
        <f>F66</f>
        <v>0</v>
      </c>
    </row>
    <row r="106" spans="1:6" x14ac:dyDescent="0.2">
      <c r="A106" s="7"/>
      <c r="B106" s="16"/>
      <c r="C106" s="4"/>
      <c r="D106" s="4"/>
      <c r="E106" s="4"/>
      <c r="F106" s="55"/>
    </row>
    <row r="107" spans="1:6" x14ac:dyDescent="0.2">
      <c r="A107" s="7" t="str">
        <f>A69</f>
        <v>IV.</v>
      </c>
      <c r="B107" s="16" t="str">
        <f>B69</f>
        <v>ZIDARSKI RADOVI</v>
      </c>
      <c r="C107" s="4"/>
      <c r="D107" s="4"/>
      <c r="E107" s="4"/>
      <c r="F107" s="55">
        <f>F85</f>
        <v>0</v>
      </c>
    </row>
    <row r="108" spans="1:6" s="63" customFormat="1" x14ac:dyDescent="0.2">
      <c r="A108" s="7"/>
      <c r="B108" s="62"/>
      <c r="C108" s="64"/>
      <c r="D108" s="64"/>
      <c r="E108" s="64"/>
      <c r="F108" s="55"/>
    </row>
    <row r="109" spans="1:6" x14ac:dyDescent="0.2">
      <c r="A109" s="7" t="s">
        <v>61</v>
      </c>
      <c r="B109" s="16" t="s">
        <v>71</v>
      </c>
      <c r="C109" s="4"/>
      <c r="D109" s="4"/>
      <c r="E109" s="4"/>
      <c r="F109" s="55">
        <f>F91</f>
        <v>0</v>
      </c>
    </row>
    <row r="110" spans="1:6" s="63" customFormat="1" x14ac:dyDescent="0.2">
      <c r="A110" s="7"/>
      <c r="B110" s="62"/>
      <c r="C110" s="64"/>
      <c r="D110" s="64"/>
      <c r="E110" s="64"/>
      <c r="F110" s="55"/>
    </row>
    <row r="111" spans="1:6" ht="13.5" thickBot="1" x14ac:dyDescent="0.25">
      <c r="A111" s="25" t="str">
        <f>A94</f>
        <v>VI.</v>
      </c>
      <c r="B111" s="26" t="str">
        <f>B94</f>
        <v>BRAVARSKI RADOVI</v>
      </c>
      <c r="C111" s="27"/>
      <c r="D111" s="27"/>
      <c r="E111" s="27"/>
      <c r="F111" s="59">
        <f>F97</f>
        <v>0</v>
      </c>
    </row>
    <row r="112" spans="1:6" ht="13.5" thickTop="1" x14ac:dyDescent="0.2">
      <c r="A112" s="7"/>
      <c r="B112" s="16"/>
      <c r="C112" s="4"/>
      <c r="D112" s="4"/>
      <c r="E112" s="4"/>
      <c r="F112" s="55"/>
    </row>
    <row r="113" spans="1:6" x14ac:dyDescent="0.2">
      <c r="A113" s="7"/>
      <c r="B113" s="65" t="s">
        <v>3</v>
      </c>
      <c r="C113" s="66"/>
      <c r="D113" s="66"/>
      <c r="E113" s="4"/>
      <c r="F113" s="55">
        <f>SUM(F101:F111)</f>
        <v>0</v>
      </c>
    </row>
    <row r="114" spans="1:6" x14ac:dyDescent="0.2">
      <c r="F114" s="55"/>
    </row>
    <row r="115" spans="1:6" ht="13.5" thickBot="1" x14ac:dyDescent="0.25">
      <c r="A115" s="8"/>
      <c r="B115" s="71" t="s">
        <v>10</v>
      </c>
      <c r="C115" s="72"/>
      <c r="D115" s="72"/>
      <c r="E115" s="9"/>
      <c r="F115" s="60">
        <f>0.25*F113</f>
        <v>0</v>
      </c>
    </row>
    <row r="117" spans="1:6" x14ac:dyDescent="0.2">
      <c r="B117" s="65" t="s">
        <v>5</v>
      </c>
      <c r="C117" s="66"/>
      <c r="D117" s="66"/>
      <c r="F117" s="55">
        <f>F113+F115</f>
        <v>0</v>
      </c>
    </row>
  </sheetData>
  <sheetProtection formatCells="0" formatColumns="0" formatRows="0" insertColumns="0" insertRows="0" insertHyperlinks="0" deleteColumns="0" deleteRows="0" sort="0" autoFilter="0" pivotTables="0"/>
  <mergeCells count="6">
    <mergeCell ref="B117:D117"/>
    <mergeCell ref="B3:E3"/>
    <mergeCell ref="B4:C4"/>
    <mergeCell ref="B6:E6"/>
    <mergeCell ref="B113:D113"/>
    <mergeCell ref="B115:D115"/>
  </mergeCells>
  <pageMargins left="0.75" right="0.75" top="1" bottom="1" header="0.5" footer="0.5"/>
  <pageSetup paperSize="9" scale="8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RN-02-23_BC</vt:lpstr>
      <vt:lpstr>'RN-02-23_BC'!Print_Area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Ante</dc:creator>
  <cp:lastModifiedBy>Dijana Antić</cp:lastModifiedBy>
  <cp:lastPrinted>2023-04-04T16:30:49Z</cp:lastPrinted>
  <dcterms:created xsi:type="dcterms:W3CDTF">2009-10-09T05:15:23Z</dcterms:created>
  <dcterms:modified xsi:type="dcterms:W3CDTF">2023-04-25T11:33:55Z</dcterms:modified>
</cp:coreProperties>
</file>