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REBALANS I 2023 - travanj\ZA TEREN - REBALANS I\"/>
    </mc:Choice>
  </mc:AlternateContent>
  <xr:revisionPtr revIDLastSave="0" documentId="13_ncr:1_{2AD4275E-A8A4-42C4-B1D7-63A455657D7C}" xr6:coauthVersionLast="47" xr6:coauthVersionMax="47" xr10:uidLastSave="{00000000-0000-0000-0000-000000000000}"/>
  <bookViews>
    <workbookView xWindow="-120" yWindow="-120" windowWidth="29040" windowHeight="15840" xr2:uid="{9A933E17-056C-4958-B45A-AC6F4E2333A6}"/>
  </bookViews>
  <sheets>
    <sheet name="CRIKVENICA" sheetId="1" r:id="rId1"/>
  </sheets>
  <definedNames>
    <definedName name="_xlnm.Print_Area" localSheetId="0">CRIKVENICA!$A$1:$E$110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8" i="1" s="1"/>
  <c r="E99" i="1"/>
  <c r="D98" i="1"/>
  <c r="C98" i="1"/>
  <c r="C88" i="1" s="1"/>
  <c r="E97" i="1"/>
  <c r="E96" i="1"/>
  <c r="E95" i="1" s="1"/>
  <c r="D95" i="1"/>
  <c r="C95" i="1"/>
  <c r="E94" i="1"/>
  <c r="E93" i="1" s="1"/>
  <c r="D93" i="1"/>
  <c r="C93" i="1"/>
  <c r="E92" i="1"/>
  <c r="E91" i="1"/>
  <c r="E90" i="1"/>
  <c r="E89" i="1" s="1"/>
  <c r="E88" i="1" s="1"/>
  <c r="D89" i="1"/>
  <c r="D88" i="1" s="1"/>
  <c r="C89" i="1"/>
  <c r="E87" i="1"/>
  <c r="E86" i="1"/>
  <c r="E85" i="1" s="1"/>
  <c r="D85" i="1"/>
  <c r="C85" i="1"/>
  <c r="E84" i="1"/>
  <c r="E83" i="1"/>
  <c r="E82" i="1"/>
  <c r="E81" i="1"/>
  <c r="E80" i="1"/>
  <c r="D80" i="1"/>
  <c r="C80" i="1"/>
  <c r="C79" i="1" s="1"/>
  <c r="D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 s="1"/>
  <c r="D65" i="1"/>
  <c r="C65" i="1"/>
  <c r="E64" i="1"/>
  <c r="E63" i="1" s="1"/>
  <c r="E60" i="1" s="1"/>
  <c r="E59" i="1" s="1"/>
  <c r="D63" i="1"/>
  <c r="C63" i="1"/>
  <c r="E62" i="1"/>
  <c r="E61" i="1"/>
  <c r="D60" i="1"/>
  <c r="C60" i="1"/>
  <c r="C59" i="1" s="1"/>
  <c r="D59" i="1"/>
  <c r="E58" i="1"/>
  <c r="E57" i="1" s="1"/>
  <c r="D57" i="1"/>
  <c r="C57" i="1"/>
  <c r="E56" i="1"/>
  <c r="E55" i="1" s="1"/>
  <c r="D55" i="1"/>
  <c r="C55" i="1"/>
  <c r="E54" i="1"/>
  <c r="E53" i="1"/>
  <c r="E52" i="1"/>
  <c r="E51" i="1" s="1"/>
  <c r="D51" i="1"/>
  <c r="C51" i="1"/>
  <c r="E50" i="1"/>
  <c r="E48" i="1" s="1"/>
  <c r="E49" i="1"/>
  <c r="D48" i="1"/>
  <c r="C48" i="1"/>
  <c r="E47" i="1"/>
  <c r="E46" i="1"/>
  <c r="D46" i="1"/>
  <c r="C46" i="1"/>
  <c r="E45" i="1"/>
  <c r="E44" i="1"/>
  <c r="E43" i="1"/>
  <c r="E42" i="1"/>
  <c r="E38" i="1" s="1"/>
  <c r="E41" i="1"/>
  <c r="E40" i="1"/>
  <c r="E39" i="1"/>
  <c r="D38" i="1"/>
  <c r="C38" i="1"/>
  <c r="E37" i="1"/>
  <c r="E36" i="1"/>
  <c r="D36" i="1"/>
  <c r="C36" i="1"/>
  <c r="E35" i="1"/>
  <c r="E34" i="1"/>
  <c r="E33" i="1"/>
  <c r="E32" i="1"/>
  <c r="E31" i="1"/>
  <c r="E30" i="1"/>
  <c r="E29" i="1"/>
  <c r="E28" i="1"/>
  <c r="E27" i="1"/>
  <c r="E26" i="1"/>
  <c r="D26" i="1"/>
  <c r="C26" i="1"/>
  <c r="E25" i="1"/>
  <c r="E24" i="1"/>
  <c r="E23" i="1"/>
  <c r="E22" i="1"/>
  <c r="E21" i="1"/>
  <c r="E20" i="1"/>
  <c r="E19" i="1" s="1"/>
  <c r="D19" i="1"/>
  <c r="C19" i="1"/>
  <c r="E18" i="1"/>
  <c r="E17" i="1"/>
  <c r="E16" i="1"/>
  <c r="E15" i="1"/>
  <c r="E14" i="1"/>
  <c r="D14" i="1"/>
  <c r="C14" i="1"/>
  <c r="C13" i="1" s="1"/>
  <c r="D13" i="1"/>
  <c r="E12" i="1"/>
  <c r="E11" i="1"/>
  <c r="E10" i="1"/>
  <c r="E9" i="1"/>
  <c r="E8" i="1"/>
  <c r="E7" i="1"/>
  <c r="E6" i="1"/>
  <c r="D6" i="1"/>
  <c r="D108" i="1" s="1"/>
  <c r="D109" i="1" s="1"/>
  <c r="C6" i="1"/>
  <c r="E79" i="1" l="1"/>
  <c r="C108" i="1"/>
  <c r="C109" i="1" s="1"/>
  <c r="E13" i="1"/>
  <c r="E108" i="1" s="1"/>
  <c r="E109" i="1" s="1"/>
</calcChain>
</file>

<file path=xl/sharedStrings.xml><?xml version="1.0" encoding="utf-8"?>
<sst xmlns="http://schemas.openxmlformats.org/spreadsheetml/2006/main" count="210" uniqueCount="135">
  <si>
    <t>A641000</t>
  </si>
  <si>
    <t>GLAVA 10980: OPĆINSKI SUD U CRIKVENICI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</si>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</sst>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#,##0.00_ ;[Red]\-#,##0.00\ 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43" fontId="4" fillId="0" borderId="0" xfId="1" applyFont="1" applyBorder="1" applyAlignment="1">
      <alignment horizontal="left"/>
    </xf>
    <xf numFmtId="43" fontId="6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7" fillId="0" borderId="0" xfId="3" applyNumberFormat="1" applyBorder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6" fillId="2" borderId="4" xfId="1" applyNumberFormat="1" applyFont="1" applyFill="1" applyBorder="1" applyAlignment="1">
      <alignment horizontal="center"/>
    </xf>
    <xf numFmtId="49" fontId="6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8" fillId="3" borderId="7" xfId="1" applyNumberFormat="1" applyFont="1" applyFill="1" applyBorder="1" applyAlignment="1">
      <alignment horizontal="center" wrapText="1"/>
    </xf>
    <xf numFmtId="43" fontId="8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8" fillId="3" borderId="8" xfId="1" applyNumberFormat="1" applyFont="1" applyFill="1" applyBorder="1" applyAlignment="1">
      <alignment horizontal="center" wrapText="1"/>
    </xf>
    <xf numFmtId="43" fontId="8" fillId="3" borderId="8" xfId="1" applyFont="1" applyFill="1" applyBorder="1" applyAlignment="1">
      <alignment horizontal="left" wrapText="1"/>
    </xf>
    <xf numFmtId="49" fontId="8" fillId="0" borderId="8" xfId="1" applyNumberFormat="1" applyFont="1" applyFill="1" applyBorder="1" applyAlignment="1">
      <alignment horizontal="center" wrapText="1"/>
    </xf>
    <xf numFmtId="43" fontId="8" fillId="0" borderId="8" xfId="1" applyFont="1" applyFill="1" applyBorder="1" applyAlignment="1">
      <alignment horizontal="left" wrapText="1"/>
    </xf>
    <xf numFmtId="43" fontId="1" fillId="0" borderId="0" xfId="1" applyFont="1"/>
    <xf numFmtId="49" fontId="8" fillId="0" borderId="9" xfId="1" applyNumberFormat="1" applyFont="1" applyFill="1" applyBorder="1" applyAlignment="1">
      <alignment horizontal="center" wrapText="1"/>
    </xf>
    <xf numFmtId="43" fontId="8" fillId="0" borderId="9" xfId="1" applyFont="1" applyFill="1" applyBorder="1" applyAlignment="1">
      <alignment horizontal="left" wrapText="1"/>
    </xf>
    <xf numFmtId="49" fontId="9" fillId="0" borderId="4" xfId="1" applyNumberFormat="1" applyFont="1" applyFill="1" applyBorder="1" applyAlignment="1">
      <alignment horizontal="center" wrapText="1"/>
    </xf>
    <xf numFmtId="43" fontId="10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1" fillId="4" borderId="10" xfId="1" applyNumberFormat="1" applyFont="1" applyFill="1" applyBorder="1" applyAlignment="1">
      <alignment horizontal="center" wrapText="1"/>
    </xf>
    <xf numFmtId="43" fontId="11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3" fontId="1" fillId="0" borderId="8" xfId="1" applyFont="1" applyFill="1" applyBorder="1"/>
    <xf numFmtId="43" fontId="1" fillId="2" borderId="8" xfId="1" applyFont="1" applyFill="1" applyBorder="1"/>
    <xf numFmtId="49" fontId="8" fillId="3" borderId="11" xfId="1" applyNumberFormat="1" applyFont="1" applyFill="1" applyBorder="1" applyAlignment="1">
      <alignment horizontal="center" wrapText="1"/>
    </xf>
    <xf numFmtId="43" fontId="8" fillId="3" borderId="11" xfId="1" applyFont="1" applyFill="1" applyBorder="1" applyAlignment="1">
      <alignment horizontal="left" wrapText="1"/>
    </xf>
    <xf numFmtId="43" fontId="1" fillId="0" borderId="11" xfId="1" applyFont="1" applyFill="1" applyBorder="1"/>
    <xf numFmtId="49" fontId="11" fillId="4" borderId="12" xfId="1" applyNumberFormat="1" applyFont="1" applyFill="1" applyBorder="1" applyAlignment="1">
      <alignment horizontal="center" wrapText="1"/>
    </xf>
    <xf numFmtId="43" fontId="11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8" fillId="6" borderId="7" xfId="1" applyNumberFormat="1" applyFont="1" applyFill="1" applyBorder="1" applyAlignment="1">
      <alignment horizontal="center" wrapText="1"/>
    </xf>
    <xf numFmtId="43" fontId="8" fillId="6" borderId="7" xfId="1" applyFont="1" applyFill="1" applyBorder="1" applyAlignment="1">
      <alignment horizontal="left" wrapText="1"/>
    </xf>
    <xf numFmtId="43" fontId="1" fillId="7" borderId="0" xfId="1" applyFont="1" applyFill="1"/>
    <xf numFmtId="43" fontId="12" fillId="4" borderId="12" xfId="1" applyFont="1" applyFill="1" applyBorder="1" applyAlignment="1">
      <alignment horizontal="left" wrapText="1"/>
    </xf>
    <xf numFmtId="43" fontId="13" fillId="4" borderId="12" xfId="1" applyFont="1" applyFill="1" applyBorder="1" applyAlignment="1">
      <alignment horizontal="left" wrapText="1"/>
    </xf>
    <xf numFmtId="43" fontId="9" fillId="4" borderId="12" xfId="1" applyFont="1" applyFill="1" applyBorder="1" applyAlignment="1">
      <alignment horizontal="left" wrapText="1"/>
    </xf>
    <xf numFmtId="43" fontId="1" fillId="0" borderId="0" xfId="1" applyFont="1" applyFill="1"/>
    <xf numFmtId="43" fontId="11" fillId="4" borderId="12" xfId="1" applyFont="1" applyFill="1" applyBorder="1" applyAlignment="1">
      <alignment wrapText="1"/>
    </xf>
    <xf numFmtId="165" fontId="4" fillId="8" borderId="6" xfId="1" applyNumberFormat="1" applyFont="1" applyFill="1" applyBorder="1"/>
    <xf numFmtId="43" fontId="16" fillId="4" borderId="12" xfId="1" applyFont="1" applyFill="1" applyBorder="1" applyAlignment="1">
      <alignment horizontal="left" wrapText="1"/>
    </xf>
    <xf numFmtId="165" fontId="4" fillId="5" borderId="6" xfId="1" applyNumberFormat="1" applyFont="1" applyFill="1" applyBorder="1"/>
    <xf numFmtId="165" fontId="4" fillId="9" borderId="13" xfId="1" applyNumberFormat="1" applyFont="1" applyFill="1" applyBorder="1"/>
    <xf numFmtId="49" fontId="11" fillId="10" borderId="8" xfId="1" applyNumberFormat="1" applyFont="1" applyFill="1" applyBorder="1" applyAlignment="1">
      <alignment horizontal="center" wrapText="1"/>
    </xf>
    <xf numFmtId="43" fontId="16" fillId="10" borderId="12" xfId="1" applyFont="1" applyFill="1" applyBorder="1" applyAlignment="1">
      <alignment horizontal="left" wrapText="1"/>
    </xf>
    <xf numFmtId="43" fontId="1" fillId="9" borderId="7" xfId="1" applyFont="1" applyFill="1" applyBorder="1"/>
    <xf numFmtId="49" fontId="11" fillId="10" borderId="12" xfId="1" applyNumberFormat="1" applyFont="1" applyFill="1" applyBorder="1" applyAlignment="1">
      <alignment horizontal="center" wrapText="1"/>
    </xf>
    <xf numFmtId="43" fontId="11" fillId="10" borderId="12" xfId="1" applyFont="1" applyFill="1" applyBorder="1" applyAlignment="1">
      <alignment wrapText="1"/>
    </xf>
    <xf numFmtId="43" fontId="4" fillId="9" borderId="12" xfId="1" applyFont="1" applyFill="1" applyBorder="1"/>
    <xf numFmtId="165" fontId="4" fillId="9" borderId="6" xfId="1" applyNumberFormat="1" applyFont="1" applyFill="1" applyBorder="1"/>
    <xf numFmtId="49" fontId="11" fillId="10" borderId="7" xfId="1" applyNumberFormat="1" applyFont="1" applyFill="1" applyBorder="1" applyAlignment="1">
      <alignment horizontal="center" wrapText="1"/>
    </xf>
    <xf numFmtId="43" fontId="16" fillId="10" borderId="16" xfId="1" applyFont="1" applyFill="1" applyBorder="1" applyAlignment="1">
      <alignment horizontal="left" wrapText="1"/>
    </xf>
    <xf numFmtId="43" fontId="1" fillId="9" borderId="8" xfId="1" applyFont="1" applyFill="1" applyBorder="1"/>
    <xf numFmtId="43" fontId="1" fillId="0" borderId="17" xfId="1" applyFont="1" applyFill="1" applyBorder="1"/>
    <xf numFmtId="43" fontId="1" fillId="2" borderId="17" xfId="1" applyFont="1" applyFill="1" applyBorder="1"/>
    <xf numFmtId="49" fontId="8" fillId="3" borderId="4" xfId="1" applyNumberFormat="1" applyFont="1" applyFill="1" applyBorder="1" applyAlignment="1">
      <alignment horizontal="center" wrapText="1"/>
    </xf>
    <xf numFmtId="43" fontId="10" fillId="3" borderId="6" xfId="1" applyFont="1" applyFill="1" applyBorder="1" applyAlignment="1">
      <alignment horizontal="left" wrapText="1"/>
    </xf>
    <xf numFmtId="165" fontId="4" fillId="2" borderId="18" xfId="1" applyNumberFormat="1" applyFont="1" applyFill="1" applyBorder="1"/>
    <xf numFmtId="43" fontId="17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0" fontId="18" fillId="0" borderId="0" xfId="4" applyFont="1"/>
    <xf numFmtId="43" fontId="1" fillId="0" borderId="8" xfId="1" applyBorder="1" applyAlignment="1">
      <alignment horizontal="center"/>
    </xf>
    <xf numFmtId="43" fontId="1" fillId="0" borderId="8" xfId="1" applyBorder="1"/>
    <xf numFmtId="43" fontId="4" fillId="0" borderId="1" xfId="1" applyFont="1" applyBorder="1" applyAlignment="1">
      <alignment horizontal="center"/>
    </xf>
    <xf numFmtId="43" fontId="14" fillId="8" borderId="4" xfId="1" applyFont="1" applyFill="1" applyBorder="1" applyAlignment="1">
      <alignment horizontal="center"/>
    </xf>
    <xf numFmtId="0" fontId="15" fillId="8" borderId="6" xfId="4" applyFont="1" applyFill="1" applyBorder="1" applyAlignment="1">
      <alignment horizontal="center"/>
    </xf>
    <xf numFmtId="43" fontId="9" fillId="5" borderId="4" xfId="1" applyFont="1" applyFill="1" applyBorder="1" applyAlignment="1">
      <alignment horizontal="center" wrapText="1"/>
    </xf>
    <xf numFmtId="0" fontId="1" fillId="0" borderId="6" xfId="4" applyBorder="1" applyAlignment="1">
      <alignment horizontal="center" wrapText="1"/>
    </xf>
    <xf numFmtId="43" fontId="9" fillId="9" borderId="4" xfId="1" applyFont="1" applyFill="1" applyBorder="1" applyAlignment="1">
      <alignment horizontal="center" wrapText="1"/>
    </xf>
    <xf numFmtId="0" fontId="1" fillId="9" borderId="6" xfId="4" applyFill="1" applyBorder="1" applyAlignment="1">
      <alignment horizontal="center" wrapText="1"/>
    </xf>
    <xf numFmtId="43" fontId="9" fillId="9" borderId="14" xfId="1" applyFont="1" applyFill="1" applyBorder="1" applyAlignment="1">
      <alignment horizontal="center" wrapText="1"/>
    </xf>
    <xf numFmtId="0" fontId="1" fillId="9" borderId="15" xfId="4" applyFill="1" applyBorder="1" applyAlignment="1">
      <alignment horizontal="center" wrapText="1"/>
    </xf>
    <xf numFmtId="49" fontId="9" fillId="0" borderId="8" xfId="1" applyNumberFormat="1" applyFont="1" applyFill="1" applyBorder="1" applyAlignment="1">
      <alignment horizontal="center" wrapText="1"/>
    </xf>
  </cellXfs>
  <cellStyles count="5">
    <cellStyle name="Hiperveza" xfId="3" builtinId="8"/>
    <cellStyle name="Hiperveza 2" xfId="2" xr:uid="{2A194065-1F2F-4CE7-BAFD-C28531F11D0F}"/>
    <cellStyle name="Normalno" xfId="0" builtinId="0"/>
    <cellStyle name="Normalno 2" xfId="4" xr:uid="{86930EFA-B245-4FBB-8E54-14A138E16EA2}"/>
    <cellStyle name="Zarez 3" xfId="1" xr:uid="{BD23E56B-8ACD-44B0-978A-F33CCC509F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AD502A20-D125-4A7E-9D7B-ADC7CD57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18522-5B4A-40BE-8B55-10CC2018177A}">
  <sheetPr>
    <tabColor theme="5" tint="0.39997558519241921"/>
    <pageSetUpPr fitToPage="1"/>
  </sheetPr>
  <dimension ref="A1:K7913"/>
  <sheetViews>
    <sheetView tabSelected="1" zoomScale="90" zoomScaleNormal="90" workbookViewId="0">
      <pane ySplit="5" topLeftCell="A6" activePane="bottomLeft" state="frozen"/>
      <selection activeCell="N19" sqref="N19"/>
      <selection pane="bottomLeft" activeCell="D4" sqref="D4:E4"/>
    </sheetView>
  </sheetViews>
  <sheetFormatPr defaultRowHeight="12.75" x14ac:dyDescent="0.2"/>
  <cols>
    <col min="1" max="1" width="11" style="78" customWidth="1"/>
    <col min="2" max="2" width="51.5703125" style="79" customWidth="1"/>
    <col min="3" max="3" width="19" style="79" customWidth="1"/>
    <col min="4" max="4" width="17.7109375" style="79" customWidth="1"/>
    <col min="5" max="5" width="20.28515625" style="79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0"/>
      <c r="E4" s="80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1895281</v>
      </c>
      <c r="D6" s="19">
        <f>SUM(D7:D12)</f>
        <v>0</v>
      </c>
      <c r="E6" s="19">
        <f>SUM(E7:E12)</f>
        <v>1895281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1548875</v>
      </c>
      <c r="D7" s="23"/>
      <c r="E7" s="23">
        <f t="shared" ref="E7:E12" si="0">C7+D7</f>
        <v>1548875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23890</v>
      </c>
      <c r="D8" s="23"/>
      <c r="E8" s="23">
        <f t="shared" si="0"/>
        <v>23890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66361</v>
      </c>
      <c r="D9" s="23"/>
      <c r="E9" s="23">
        <f t="shared" si="0"/>
        <v>66361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0</v>
      </c>
      <c r="D10" s="23"/>
      <c r="E10" s="23">
        <f t="shared" si="0"/>
        <v>0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256155</v>
      </c>
      <c r="D11" s="23"/>
      <c r="E11" s="23">
        <f t="shared" si="0"/>
        <v>256155</v>
      </c>
      <c r="F11" s="3"/>
      <c r="G11" s="3"/>
      <c r="H11" s="3"/>
      <c r="I11" s="3"/>
      <c r="J11" s="3"/>
      <c r="K11" s="3"/>
    </row>
    <row r="12" spans="1:11" s="29" customFormat="1" ht="16.5" hidden="1" customHeight="1" x14ac:dyDescent="0.2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446520</v>
      </c>
      <c r="D13" s="34">
        <f>SUM(D14+D19+D26+D36+D38+D46+D48+D51+D55+D57)</f>
        <v>107723</v>
      </c>
      <c r="E13" s="34">
        <f>SUM(E14+E19+E26+E36+E38+E46+E48+E51+E55+E57)</f>
        <v>554243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111487</v>
      </c>
      <c r="D14" s="37">
        <f>SUM(D15:D18)</f>
        <v>0</v>
      </c>
      <c r="E14" s="37">
        <f>SUM(E15:E18)</f>
        <v>111487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38">
        <v>3318</v>
      </c>
      <c r="D15" s="23"/>
      <c r="E15" s="38">
        <f>C15+D15</f>
        <v>3318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38">
        <v>106178</v>
      </c>
      <c r="D16" s="23"/>
      <c r="E16" s="38">
        <f>C16+D16</f>
        <v>106178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38">
        <v>1991</v>
      </c>
      <c r="D17" s="39"/>
      <c r="E17" s="40">
        <f>C17+D17</f>
        <v>1991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38">
        <v>0</v>
      </c>
      <c r="D18" s="43"/>
      <c r="E18" s="40">
        <f>C18+D18</f>
        <v>0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101825</v>
      </c>
      <c r="D19" s="46">
        <f>SUM(D20:D25)</f>
        <v>0</v>
      </c>
      <c r="E19" s="46">
        <f>SUM(E20:E25)</f>
        <v>101825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38490</v>
      </c>
      <c r="D20" s="23"/>
      <c r="E20" s="23">
        <f t="shared" ref="E20:E25" si="1">C20+D20</f>
        <v>38490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62380</v>
      </c>
      <c r="D22" s="23"/>
      <c r="E22" s="23">
        <f t="shared" si="1"/>
        <v>62380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0</v>
      </c>
      <c r="D23" s="23"/>
      <c r="E23" s="23">
        <f t="shared" si="1"/>
        <v>0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796</v>
      </c>
      <c r="D24" s="23"/>
      <c r="E24" s="23">
        <f t="shared" si="1"/>
        <v>796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159</v>
      </c>
      <c r="D25" s="23"/>
      <c r="E25" s="23">
        <f t="shared" si="1"/>
        <v>159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220001</v>
      </c>
      <c r="D26" s="46">
        <f>SUM(D27:D35)</f>
        <v>107723</v>
      </c>
      <c r="E26" s="46">
        <f>SUM(E27:E35)</f>
        <v>327724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">
      <c r="A27" s="25" t="s">
        <v>49</v>
      </c>
      <c r="B27" s="26" t="s">
        <v>50</v>
      </c>
      <c r="C27" s="23">
        <v>132723</v>
      </c>
      <c r="D27" s="23">
        <v>107723</v>
      </c>
      <c r="E27" s="23">
        <f t="shared" ref="E27:E35" si="2">C27+D27</f>
        <v>240446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7645</v>
      </c>
      <c r="D28" s="23"/>
      <c r="E28" s="23">
        <f t="shared" si="2"/>
        <v>7645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3982</v>
      </c>
      <c r="D29" s="23"/>
      <c r="E29" s="23">
        <f t="shared" si="2"/>
        <v>3982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23226</v>
      </c>
      <c r="D30" s="23"/>
      <c r="E30" s="23">
        <f t="shared" si="2"/>
        <v>23226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26545</v>
      </c>
      <c r="D31" s="23"/>
      <c r="E31" s="23">
        <f t="shared" si="2"/>
        <v>26545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5043</v>
      </c>
      <c r="D32" s="23"/>
      <c r="E32" s="23">
        <f t="shared" si="2"/>
        <v>5043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12609</v>
      </c>
      <c r="D33" s="23"/>
      <c r="E33" s="23">
        <f t="shared" si="2"/>
        <v>12609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265</v>
      </c>
      <c r="D34" s="23"/>
      <c r="E34" s="23">
        <f t="shared" si="2"/>
        <v>265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7963</v>
      </c>
      <c r="D35" s="23"/>
      <c r="E35" s="23">
        <f t="shared" si="2"/>
        <v>7963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398</v>
      </c>
      <c r="D36" s="46">
        <f>D37</f>
        <v>0</v>
      </c>
      <c r="E36" s="46">
        <f>E37</f>
        <v>398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38">
        <v>398</v>
      </c>
      <c r="D37" s="23"/>
      <c r="E37" s="38">
        <f>C37+D37</f>
        <v>398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5774</v>
      </c>
      <c r="D38" s="46">
        <f>SUM(D39:D45)</f>
        <v>0</v>
      </c>
      <c r="E38" s="46">
        <f>SUM(E39:E45)</f>
        <v>5774</v>
      </c>
    </row>
    <row r="39" spans="1:5" s="24" customFormat="1" ht="25.5" hidden="1" customHeight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1062</v>
      </c>
      <c r="D40" s="23"/>
      <c r="E40" s="23">
        <f t="shared" si="3"/>
        <v>1062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66</v>
      </c>
      <c r="D41" s="23"/>
      <c r="E41" s="23">
        <f t="shared" si="3"/>
        <v>66</v>
      </c>
    </row>
    <row r="42" spans="1:5" s="53" customFormat="1" ht="15.75" customHeight="1" x14ac:dyDescent="0.2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3982</v>
      </c>
      <c r="D43" s="23"/>
      <c r="E43" s="23">
        <f t="shared" si="3"/>
        <v>3982</v>
      </c>
    </row>
    <row r="44" spans="1:5" s="53" customFormat="1" ht="15.75" customHeight="1" x14ac:dyDescent="0.2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664</v>
      </c>
      <c r="D45" s="23"/>
      <c r="E45" s="23">
        <f t="shared" si="3"/>
        <v>664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398</v>
      </c>
      <c r="D46" s="46">
        <f>D47</f>
        <v>0</v>
      </c>
      <c r="E46" s="46">
        <f>E47</f>
        <v>398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23">
        <v>398</v>
      </c>
      <c r="D47" s="23"/>
      <c r="E47" s="38">
        <f>C47+D47</f>
        <v>398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1991</v>
      </c>
      <c r="D48" s="46">
        <f>D49+D50</f>
        <v>0</v>
      </c>
      <c r="E48" s="46">
        <f>E49+E50</f>
        <v>1991</v>
      </c>
    </row>
    <row r="49" spans="1:5" s="53" customFormat="1" ht="15.75" customHeight="1" thickTop="1" x14ac:dyDescent="0.2">
      <c r="A49" s="27" t="s">
        <v>93</v>
      </c>
      <c r="B49" s="28" t="s">
        <v>94</v>
      </c>
      <c r="C49" s="23">
        <v>1991</v>
      </c>
      <c r="D49" s="23"/>
      <c r="E49" s="23">
        <f>C49+D49</f>
        <v>1991</v>
      </c>
    </row>
    <row r="50" spans="1:5" s="53" customFormat="1" ht="15.75" customHeight="1" thickBot="1" x14ac:dyDescent="0.25">
      <c r="A50" s="27" t="s">
        <v>95</v>
      </c>
      <c r="B50" s="28" t="s">
        <v>96</v>
      </c>
      <c r="C50" s="23">
        <v>0</v>
      </c>
      <c r="D50" s="23"/>
      <c r="E50" s="23">
        <f>C50+D50</f>
        <v>0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664</v>
      </c>
      <c r="D51" s="46">
        <f>SUM(D52+D53+D54)</f>
        <v>0</v>
      </c>
      <c r="E51" s="46">
        <f>SUM(E52+E53+E54)</f>
        <v>664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>
        <v>664</v>
      </c>
      <c r="D52" s="23"/>
      <c r="E52" s="38">
        <f>C52+D52</f>
        <v>664</v>
      </c>
    </row>
    <row r="53" spans="1:5" s="24" customFormat="1" ht="15.75" customHeight="1" x14ac:dyDescent="0.2">
      <c r="A53" s="25" t="s">
        <v>101</v>
      </c>
      <c r="B53" s="26" t="s">
        <v>102</v>
      </c>
      <c r="C53" s="38">
        <v>0</v>
      </c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>
        <v>0</v>
      </c>
      <c r="D54" s="23"/>
      <c r="E54" s="38">
        <f>C54+D54</f>
        <v>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3982</v>
      </c>
      <c r="D55" s="46">
        <f>SUM(D56)</f>
        <v>0</v>
      </c>
      <c r="E55" s="46">
        <f>SUM(E56)</f>
        <v>3982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>
        <v>3982</v>
      </c>
      <c r="D56" s="23"/>
      <c r="E56" s="38">
        <f>C56+D56</f>
        <v>3982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0</v>
      </c>
      <c r="D57" s="46">
        <f>SUM(D58)</f>
        <v>0</v>
      </c>
      <c r="E57" s="46">
        <f>SUM(E58)</f>
        <v>0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>
        <v>0</v>
      </c>
      <c r="D58" s="23"/>
      <c r="E58" s="38">
        <f>C58+D58</f>
        <v>0</v>
      </c>
    </row>
    <row r="59" spans="1:5" s="24" customFormat="1" ht="15.75" customHeight="1" thickTop="1" thickBot="1" x14ac:dyDescent="0.25">
      <c r="A59" s="81" t="s">
        <v>112</v>
      </c>
      <c r="B59" s="82"/>
      <c r="C59" s="55">
        <f>C60+C63</f>
        <v>132723</v>
      </c>
      <c r="D59" s="55">
        <f>D60+D63</f>
        <v>-107723</v>
      </c>
      <c r="E59" s="55">
        <f>E60+E63</f>
        <v>25000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132723</v>
      </c>
      <c r="D60" s="46">
        <f>SUM(D61:D62)</f>
        <v>-107723</v>
      </c>
      <c r="E60" s="46">
        <f>SUM(E61:E63)</f>
        <v>25000</v>
      </c>
    </row>
    <row r="61" spans="1:5" s="24" customFormat="1" ht="15.75" customHeight="1" thickTop="1" x14ac:dyDescent="0.2">
      <c r="A61" s="25" t="s">
        <v>49</v>
      </c>
      <c r="B61" s="26" t="s">
        <v>50</v>
      </c>
      <c r="C61" s="38">
        <v>132723</v>
      </c>
      <c r="D61" s="23">
        <v>-107723</v>
      </c>
      <c r="E61" s="38">
        <f>C61+D61</f>
        <v>25000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38"/>
      <c r="D62" s="23"/>
      <c r="E62" s="38">
        <f>C62+D62</f>
        <v>0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0</v>
      </c>
      <c r="D63" s="46">
        <f>D64</f>
        <v>0</v>
      </c>
      <c r="E63" s="46">
        <f>E64</f>
        <v>0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38"/>
      <c r="D64" s="23"/>
      <c r="E64" s="23">
        <f>C64+D64</f>
        <v>0</v>
      </c>
    </row>
    <row r="65" spans="1:5" s="29" customFormat="1" ht="20.100000000000001" customHeight="1" thickTop="1" thickBot="1" x14ac:dyDescent="0.25">
      <c r="A65" s="83" t="s">
        <v>113</v>
      </c>
      <c r="B65" s="84"/>
      <c r="C65" s="57">
        <f>SUM(C66:C78)</f>
        <v>398</v>
      </c>
      <c r="D65" s="57">
        <f>SUM(D66:D78)</f>
        <v>0</v>
      </c>
      <c r="E65" s="57">
        <f>SUM(E66:E78)</f>
        <v>398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/>
      <c r="D66" s="23"/>
      <c r="E66" s="38">
        <f t="shared" ref="E66:E76" si="4">C66+D66</f>
        <v>0</v>
      </c>
    </row>
    <row r="67" spans="1:5" s="24" customFormat="1" ht="15.75" customHeight="1" x14ac:dyDescent="0.2">
      <c r="A67" s="25" t="s">
        <v>43</v>
      </c>
      <c r="B67" s="26" t="s">
        <v>115</v>
      </c>
      <c r="C67" s="38"/>
      <c r="D67" s="23"/>
      <c r="E67" s="38">
        <f t="shared" si="4"/>
        <v>0</v>
      </c>
    </row>
    <row r="68" spans="1:5" s="24" customFormat="1" ht="15.75" customHeight="1" x14ac:dyDescent="0.2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">
      <c r="A69" s="25" t="s">
        <v>51</v>
      </c>
      <c r="B69" s="26" t="s">
        <v>117</v>
      </c>
      <c r="C69" s="38"/>
      <c r="D69" s="23"/>
      <c r="E69" s="38">
        <f t="shared" si="4"/>
        <v>0</v>
      </c>
    </row>
    <row r="70" spans="1:5" s="24" customFormat="1" ht="15.75" customHeight="1" x14ac:dyDescent="0.2">
      <c r="A70" s="25" t="s">
        <v>57</v>
      </c>
      <c r="B70" s="26" t="s">
        <v>118</v>
      </c>
      <c r="C70" s="38"/>
      <c r="D70" s="23"/>
      <c r="E70" s="38">
        <f t="shared" si="4"/>
        <v>0</v>
      </c>
    </row>
    <row r="71" spans="1:5" s="24" customFormat="1" ht="15.75" customHeight="1" x14ac:dyDescent="0.2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">
      <c r="A75" s="25" t="s">
        <v>99</v>
      </c>
      <c r="B75" s="26" t="s">
        <v>124</v>
      </c>
      <c r="C75" s="38">
        <v>398</v>
      </c>
      <c r="D75" s="23"/>
      <c r="E75" s="38">
        <f t="shared" si="4"/>
        <v>398</v>
      </c>
    </row>
    <row r="76" spans="1:5" s="24" customFormat="1" ht="15.75" customHeight="1" x14ac:dyDescent="0.2">
      <c r="A76" s="25" t="s">
        <v>101</v>
      </c>
      <c r="B76" s="26" t="s">
        <v>125</v>
      </c>
      <c r="C76" s="38"/>
      <c r="D76" s="23"/>
      <c r="E76" s="38">
        <f t="shared" si="4"/>
        <v>0</v>
      </c>
    </row>
    <row r="77" spans="1:5" s="24" customFormat="1" ht="15.75" customHeight="1" x14ac:dyDescent="0.2">
      <c r="A77" s="25" t="s">
        <v>103</v>
      </c>
      <c r="B77" s="26" t="s">
        <v>126</v>
      </c>
      <c r="C77" s="40"/>
      <c r="D77" s="39"/>
      <c r="E77" s="40">
        <f>C77+D77</f>
        <v>0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5" t="s">
        <v>127</v>
      </c>
      <c r="B79" s="86"/>
      <c r="C79" s="58">
        <f>C80+C85</f>
        <v>0</v>
      </c>
      <c r="D79" s="58">
        <f>D80+D85</f>
        <v>0</v>
      </c>
      <c r="E79" s="58">
        <f>E80+E85</f>
        <v>0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0</v>
      </c>
      <c r="D80" s="61">
        <f>D81+D82+D83+D84</f>
        <v>0</v>
      </c>
      <c r="E80" s="61">
        <f>E81+E82+E83+E84</f>
        <v>0</v>
      </c>
    </row>
    <row r="81" spans="1:5" s="24" customFormat="1" ht="15.75" customHeight="1" thickTop="1" x14ac:dyDescent="0.2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/>
      <c r="D84" s="23"/>
      <c r="E84" s="38">
        <f>C84+D84</f>
        <v>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7" t="s">
        <v>128</v>
      </c>
      <c r="B88" s="88"/>
      <c r="C88" s="65">
        <f>C89+C93+C95+C98+C102+C104+C106</f>
        <v>32517</v>
      </c>
      <c r="D88" s="65">
        <f>D89+D93+D95+D98+D102+D104+D106</f>
        <v>0</v>
      </c>
      <c r="E88" s="65">
        <f>E89+E93+E95+E98+E102+E104+E106</f>
        <v>32517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3982</v>
      </c>
      <c r="D95" s="61">
        <f>D96+D97</f>
        <v>0</v>
      </c>
      <c r="E95" s="61">
        <f>E96+E97</f>
        <v>3982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>
        <v>3982</v>
      </c>
      <c r="D96" s="23"/>
      <c r="E96" s="38">
        <f>C96+D96</f>
        <v>3982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>
        <v>0</v>
      </c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9954</v>
      </c>
      <c r="D98" s="61">
        <f>D99+D100+D101</f>
        <v>0</v>
      </c>
      <c r="E98" s="61">
        <f>E99+E100+E101</f>
        <v>9954</v>
      </c>
    </row>
    <row r="99" spans="1:5" s="24" customFormat="1" ht="15.75" customHeight="1" thickTop="1" x14ac:dyDescent="0.2">
      <c r="A99" s="25" t="s">
        <v>49</v>
      </c>
      <c r="B99" s="26" t="s">
        <v>50</v>
      </c>
      <c r="C99" s="23">
        <v>9954</v>
      </c>
      <c r="D99" s="23"/>
      <c r="E99" s="38">
        <f>C99+D99</f>
        <v>9954</v>
      </c>
    </row>
    <row r="100" spans="1:5" s="24" customFormat="1" ht="15.75" customHeight="1" x14ac:dyDescent="0.2">
      <c r="A100" s="89" t="s">
        <v>130</v>
      </c>
      <c r="B100" s="28" t="s">
        <v>52</v>
      </c>
      <c r="C100" s="23"/>
      <c r="D100" s="23"/>
      <c r="E100" s="38">
        <f>C100+D100</f>
        <v>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18581</v>
      </c>
      <c r="D102" s="61">
        <f t="shared" ref="D102:E104" si="5">D103</f>
        <v>0</v>
      </c>
      <c r="E102" s="61">
        <f t="shared" si="5"/>
        <v>18581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>
        <v>18581</v>
      </c>
      <c r="D103" s="23"/>
      <c r="E103" s="38">
        <f>C103+D103</f>
        <v>18581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2474524</v>
      </c>
      <c r="D108" s="73">
        <f>SUM(D6+D13+D59)</f>
        <v>0</v>
      </c>
      <c r="E108" s="73">
        <f>SUM(E6+E13+E59)</f>
        <v>2474524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2507439</v>
      </c>
      <c r="D109" s="75">
        <f>D108+D65+D79+D88</f>
        <v>0</v>
      </c>
      <c r="E109" s="75">
        <f>E108+E65+E79+E88</f>
        <v>2507439</v>
      </c>
    </row>
    <row r="110" spans="1:5" s="76" customFormat="1" ht="20.100000000000001" customHeight="1" thickTop="1" x14ac:dyDescent="0.2">
      <c r="B110" s="77" t="s">
        <v>134</v>
      </c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CRIKVENICA</vt:lpstr>
      <vt:lpstr>CRIKVENICA!Podrucje_ispisa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2023-07-03T11:53:20Z</dcterms:created>
  <dcterms:modified xsi:type="dcterms:W3CDTF">2023-07-04T05:38:46Z</dcterms:modified>
</cp:coreProperties>
</file>