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POLUGODIŠNJI IZVJEŠTAJ O IZVRŠENJU PRORAČUN A I - VI 2023\OS - POLUGODIŠNJI IZVJEŠTAJ O IZVRŠENJU FP\KARLOVAC\"/>
    </mc:Choice>
  </mc:AlternateContent>
  <xr:revisionPtr revIDLastSave="0" documentId="8_{1025A57F-D74F-4DB6-877E-812FE252EAC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11" l="1"/>
  <c r="G79" i="3" l="1"/>
  <c r="G80" i="3"/>
  <c r="I95" i="3" l="1"/>
  <c r="F142" i="11" l="1"/>
  <c r="F139" i="11"/>
  <c r="E138" i="11"/>
  <c r="D138" i="11"/>
  <c r="D137" i="11" s="1"/>
  <c r="C138" i="11"/>
  <c r="E137" i="11"/>
  <c r="C137" i="11"/>
  <c r="F136" i="11"/>
  <c r="E134" i="11"/>
  <c r="D134" i="11"/>
  <c r="D133" i="11" s="1"/>
  <c r="C134" i="11"/>
  <c r="C133" i="11" s="1"/>
  <c r="E131" i="11"/>
  <c r="F131" i="11" s="1"/>
  <c r="D131" i="11"/>
  <c r="D130" i="11" s="1"/>
  <c r="C131" i="11"/>
  <c r="C130" i="11" s="1"/>
  <c r="E127" i="11"/>
  <c r="F127" i="11" s="1"/>
  <c r="D127" i="11"/>
  <c r="C127" i="11"/>
  <c r="E123" i="11"/>
  <c r="D123" i="11"/>
  <c r="C123" i="11"/>
  <c r="E120" i="11"/>
  <c r="D120" i="11"/>
  <c r="C120" i="11"/>
  <c r="E114" i="11"/>
  <c r="E113" i="11" s="1"/>
  <c r="D114" i="11"/>
  <c r="C114" i="11"/>
  <c r="C113" i="11" s="1"/>
  <c r="D110" i="11"/>
  <c r="F110" i="11" s="1"/>
  <c r="C110" i="11"/>
  <c r="C109" i="11" s="1"/>
  <c r="E109" i="11"/>
  <c r="D109" i="11"/>
  <c r="E107" i="11"/>
  <c r="D107" i="11"/>
  <c r="D106" i="11" s="1"/>
  <c r="C107" i="11"/>
  <c r="C106" i="11" s="1"/>
  <c r="E100" i="11"/>
  <c r="D100" i="11"/>
  <c r="D99" i="11" s="1"/>
  <c r="D98" i="11" s="1"/>
  <c r="C100" i="11"/>
  <c r="C99" i="11" s="1"/>
  <c r="C98" i="11" s="1"/>
  <c r="E95" i="11"/>
  <c r="F95" i="11" s="1"/>
  <c r="D95" i="11"/>
  <c r="C95" i="11"/>
  <c r="E91" i="11"/>
  <c r="D91" i="11"/>
  <c r="D90" i="11" s="1"/>
  <c r="D89" i="11" s="1"/>
  <c r="C91" i="11"/>
  <c r="C90" i="11"/>
  <c r="C89" i="11" s="1"/>
  <c r="E85" i="11"/>
  <c r="F85" i="11" s="1"/>
  <c r="D85" i="11"/>
  <c r="C85" i="11"/>
  <c r="E82" i="11"/>
  <c r="D82" i="11"/>
  <c r="D77" i="11" s="1"/>
  <c r="D76" i="11" s="1"/>
  <c r="C82" i="11"/>
  <c r="E78" i="11"/>
  <c r="F78" i="11" s="1"/>
  <c r="D78" i="11"/>
  <c r="C78" i="11"/>
  <c r="C77" i="11" s="1"/>
  <c r="C76" i="11" s="1"/>
  <c r="E73" i="11"/>
  <c r="E72" i="11" s="1"/>
  <c r="D73" i="11"/>
  <c r="D72" i="11" s="1"/>
  <c r="C73" i="11"/>
  <c r="C72" i="11" s="1"/>
  <c r="F71" i="11"/>
  <c r="E70" i="11"/>
  <c r="D70" i="11"/>
  <c r="C70" i="11"/>
  <c r="E66" i="11"/>
  <c r="E65" i="11" s="1"/>
  <c r="D66" i="11"/>
  <c r="C66" i="11"/>
  <c r="C65" i="11" s="1"/>
  <c r="E61" i="11"/>
  <c r="D61" i="11"/>
  <c r="C61" i="11"/>
  <c r="E59" i="11"/>
  <c r="D59" i="11"/>
  <c r="C59" i="11"/>
  <c r="C58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C21" i="11"/>
  <c r="E19" i="11"/>
  <c r="D19" i="11"/>
  <c r="C19" i="11"/>
  <c r="E16" i="11"/>
  <c r="D16" i="11"/>
  <c r="C16" i="11"/>
  <c r="D75" i="11" l="1"/>
  <c r="D8" i="11" s="1"/>
  <c r="F70" i="11"/>
  <c r="F82" i="11"/>
  <c r="F91" i="11"/>
  <c r="F109" i="11"/>
  <c r="C129" i="11"/>
  <c r="F134" i="11"/>
  <c r="D58" i="11"/>
  <c r="F137" i="11"/>
  <c r="D15" i="11"/>
  <c r="E77" i="11"/>
  <c r="E76" i="11" s="1"/>
  <c r="D113" i="11"/>
  <c r="F113" i="11" s="1"/>
  <c r="C75" i="11"/>
  <c r="C8" i="11" s="1"/>
  <c r="C105" i="11"/>
  <c r="D65" i="11"/>
  <c r="D105" i="11"/>
  <c r="D129" i="11"/>
  <c r="F138" i="11"/>
  <c r="E90" i="11"/>
  <c r="D118" i="11"/>
  <c r="F118" i="11" s="1"/>
  <c r="C112" i="11"/>
  <c r="C10" i="11" s="1"/>
  <c r="C97" i="11"/>
  <c r="C9" i="11" s="1"/>
  <c r="C64" i="11"/>
  <c r="C25" i="11"/>
  <c r="C15" i="11"/>
  <c r="F38" i="11"/>
  <c r="F114" i="11"/>
  <c r="F123" i="11"/>
  <c r="F120" i="11"/>
  <c r="D97" i="11"/>
  <c r="D9" i="11" s="1"/>
  <c r="F107" i="11"/>
  <c r="E106" i="11"/>
  <c r="F106" i="11" s="1"/>
  <c r="F100" i="11"/>
  <c r="F77" i="11"/>
  <c r="D64" i="11"/>
  <c r="F72" i="11"/>
  <c r="F73" i="11"/>
  <c r="F66" i="11"/>
  <c r="F65" i="11"/>
  <c r="F61" i="11"/>
  <c r="F59" i="11"/>
  <c r="F50" i="11"/>
  <c r="F48" i="11"/>
  <c r="D25" i="11"/>
  <c r="D14" i="11" s="1"/>
  <c r="D13" i="11" s="1"/>
  <c r="D7" i="11" s="1"/>
  <c r="F31" i="11"/>
  <c r="F26" i="11"/>
  <c r="F21" i="11"/>
  <c r="F19" i="11"/>
  <c r="F16" i="11"/>
  <c r="E99" i="11"/>
  <c r="E64" i="11"/>
  <c r="F64" i="11" s="1"/>
  <c r="E58" i="11"/>
  <c r="F58" i="11" s="1"/>
  <c r="E25" i="11"/>
  <c r="E15" i="11"/>
  <c r="E133" i="11"/>
  <c r="E130" i="11"/>
  <c r="E129" i="11" s="1"/>
  <c r="D112" i="11" l="1"/>
  <c r="D10" i="11" s="1"/>
  <c r="F90" i="11"/>
  <c r="E89" i="11"/>
  <c r="F89" i="11" s="1"/>
  <c r="C14" i="11"/>
  <c r="C13" i="11" s="1"/>
  <c r="C7" i="11" s="1"/>
  <c r="E105" i="11"/>
  <c r="F105" i="11" s="1"/>
  <c r="F25" i="11"/>
  <c r="F99" i="11"/>
  <c r="E98" i="11"/>
  <c r="F76" i="11"/>
  <c r="E75" i="11"/>
  <c r="F15" i="11"/>
  <c r="E14" i="11"/>
  <c r="F129" i="11"/>
  <c r="E112" i="11"/>
  <c r="F98" i="11" l="1"/>
  <c r="E97" i="11"/>
  <c r="F75" i="11"/>
  <c r="E8" i="11"/>
  <c r="F8" i="11" s="1"/>
  <c r="F14" i="11"/>
  <c r="E13" i="11"/>
  <c r="F112" i="11"/>
  <c r="E10" i="11"/>
  <c r="F10" i="11" s="1"/>
  <c r="F97" i="11" l="1"/>
  <c r="E9" i="11"/>
  <c r="F9" i="11" s="1"/>
  <c r="F13" i="11"/>
  <c r="E7" i="11"/>
  <c r="F7" i="11" s="1"/>
  <c r="L42" i="3"/>
  <c r="L39" i="3"/>
  <c r="K74" i="3"/>
  <c r="K57" i="3"/>
  <c r="K42" i="3"/>
  <c r="K39" i="3"/>
  <c r="K13" i="3"/>
  <c r="G12" i="3"/>
  <c r="H86" i="3"/>
  <c r="H85" i="3" s="1"/>
  <c r="H84" i="3" s="1"/>
  <c r="I86" i="3"/>
  <c r="I85" i="3" s="1"/>
  <c r="I84" i="3" s="1"/>
  <c r="J86" i="3"/>
  <c r="L86" i="3" s="1"/>
  <c r="G86" i="3"/>
  <c r="G85" i="3" s="1"/>
  <c r="G84" i="3" s="1"/>
  <c r="H80" i="3"/>
  <c r="H79" i="3" s="1"/>
  <c r="I80" i="3"/>
  <c r="I79" i="3" s="1"/>
  <c r="J80" i="3"/>
  <c r="H74" i="3"/>
  <c r="I74" i="3"/>
  <c r="J74" i="3"/>
  <c r="L74" i="3" s="1"/>
  <c r="G74" i="3"/>
  <c r="H71" i="3"/>
  <c r="H70" i="3" s="1"/>
  <c r="I71" i="3"/>
  <c r="I70" i="3" s="1"/>
  <c r="J71" i="3"/>
  <c r="J70" i="3" s="1"/>
  <c r="G71" i="3"/>
  <c r="G70" i="3" s="1"/>
  <c r="I56" i="3"/>
  <c r="H56" i="3"/>
  <c r="I62" i="3"/>
  <c r="L62" i="3" s="1"/>
  <c r="G62" i="3"/>
  <c r="H57" i="3"/>
  <c r="I57" i="3"/>
  <c r="J57" i="3"/>
  <c r="L57" i="3" s="1"/>
  <c r="G57" i="3"/>
  <c r="G47" i="3"/>
  <c r="H48" i="3"/>
  <c r="H47" i="3" s="1"/>
  <c r="I48" i="3"/>
  <c r="I47" i="3" s="1"/>
  <c r="J48" i="3"/>
  <c r="G48" i="3"/>
  <c r="H42" i="3"/>
  <c r="I42" i="3"/>
  <c r="J42" i="3"/>
  <c r="G42" i="3"/>
  <c r="H39" i="3"/>
  <c r="I39" i="3"/>
  <c r="J39" i="3"/>
  <c r="G39" i="3"/>
  <c r="H36" i="3"/>
  <c r="I36" i="3"/>
  <c r="L36" i="3" s="1"/>
  <c r="J36" i="3"/>
  <c r="K36" i="3" s="1"/>
  <c r="G36" i="3"/>
  <c r="H33" i="3"/>
  <c r="I33" i="3"/>
  <c r="J33" i="3"/>
  <c r="G33" i="3"/>
  <c r="H30" i="3"/>
  <c r="I30" i="3"/>
  <c r="J30" i="3"/>
  <c r="L30" i="3" s="1"/>
  <c r="G30" i="3"/>
  <c r="H27" i="3"/>
  <c r="I27" i="3"/>
  <c r="J27" i="3"/>
  <c r="L27" i="3" s="1"/>
  <c r="G27" i="3"/>
  <c r="H24" i="3"/>
  <c r="I24" i="3"/>
  <c r="J24" i="3"/>
  <c r="L24" i="3" s="1"/>
  <c r="G24" i="3"/>
  <c r="H19" i="3"/>
  <c r="I19" i="3"/>
  <c r="J19" i="3"/>
  <c r="L19" i="3" s="1"/>
  <c r="G19" i="3"/>
  <c r="H16" i="3"/>
  <c r="I16" i="3"/>
  <c r="J16" i="3"/>
  <c r="L16" i="3" s="1"/>
  <c r="G16" i="3"/>
  <c r="H13" i="3"/>
  <c r="H12" i="3" s="1"/>
  <c r="I13" i="3"/>
  <c r="I12" i="3" s="1"/>
  <c r="J13" i="3"/>
  <c r="J12" i="3" s="1"/>
  <c r="G13" i="3"/>
  <c r="L12" i="3" l="1"/>
  <c r="K12" i="3"/>
  <c r="L13" i="3"/>
  <c r="G15" i="3"/>
  <c r="J85" i="3"/>
  <c r="K16" i="3"/>
  <c r="K86" i="3"/>
  <c r="K19" i="3"/>
  <c r="K24" i="3"/>
  <c r="G56" i="3"/>
  <c r="G11" i="3" s="1"/>
  <c r="G10" i="3" s="1"/>
  <c r="K27" i="3"/>
  <c r="H15" i="3"/>
  <c r="H11" i="3" s="1"/>
  <c r="H10" i="3" s="1"/>
  <c r="K30" i="3"/>
  <c r="I15" i="3"/>
  <c r="L48" i="3"/>
  <c r="L33" i="3"/>
  <c r="I11" i="3"/>
  <c r="I10" i="3" s="1"/>
  <c r="K80" i="3"/>
  <c r="J15" i="3"/>
  <c r="K33" i="3"/>
  <c r="K48" i="3"/>
  <c r="L80" i="3"/>
  <c r="J79" i="3"/>
  <c r="K70" i="3"/>
  <c r="L70" i="3"/>
  <c r="L71" i="3"/>
  <c r="K71" i="3"/>
  <c r="K62" i="3"/>
  <c r="J56" i="3"/>
  <c r="J47" i="3"/>
  <c r="J156" i="3"/>
  <c r="J155" i="3" s="1"/>
  <c r="I156" i="3"/>
  <c r="I155" i="3" s="1"/>
  <c r="H156" i="3"/>
  <c r="H155" i="3" s="1"/>
  <c r="G156" i="3"/>
  <c r="K156" i="3" s="1"/>
  <c r="J153" i="3"/>
  <c r="I153" i="3"/>
  <c r="H153" i="3"/>
  <c r="G153" i="3"/>
  <c r="J146" i="3"/>
  <c r="I146" i="3"/>
  <c r="L146" i="3" s="1"/>
  <c r="H146" i="3"/>
  <c r="G146" i="3"/>
  <c r="J140" i="3"/>
  <c r="I140" i="3"/>
  <c r="H140" i="3"/>
  <c r="G140" i="3"/>
  <c r="J138" i="3"/>
  <c r="I138" i="3"/>
  <c r="L138" i="3" s="1"/>
  <c r="H138" i="3"/>
  <c r="G138" i="3"/>
  <c r="K138" i="3" s="1"/>
  <c r="J129" i="3"/>
  <c r="I129" i="3"/>
  <c r="H129" i="3"/>
  <c r="G129" i="3"/>
  <c r="J127" i="3"/>
  <c r="I127" i="3"/>
  <c r="H127" i="3"/>
  <c r="G127" i="3"/>
  <c r="J117" i="3"/>
  <c r="I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L95" i="3" s="1"/>
  <c r="H95" i="3"/>
  <c r="G95" i="3"/>
  <c r="J84" i="3" l="1"/>
  <c r="L85" i="3"/>
  <c r="K85" i="3"/>
  <c r="I94" i="3"/>
  <c r="G155" i="3"/>
  <c r="K155" i="3" s="1"/>
  <c r="L155" i="3" s="1"/>
  <c r="L99" i="3"/>
  <c r="G145" i="3"/>
  <c r="G144" i="3" s="1"/>
  <c r="K153" i="3"/>
  <c r="L153" i="3" s="1"/>
  <c r="G104" i="3"/>
  <c r="G94" i="3"/>
  <c r="L156" i="3"/>
  <c r="H145" i="3"/>
  <c r="H144" i="3" s="1"/>
  <c r="H137" i="3"/>
  <c r="H104" i="3"/>
  <c r="H94" i="3"/>
  <c r="I145" i="3"/>
  <c r="I144" i="3" s="1"/>
  <c r="L140" i="3"/>
  <c r="I137" i="3"/>
  <c r="L129" i="3"/>
  <c r="L127" i="3"/>
  <c r="L117" i="3"/>
  <c r="L110" i="3"/>
  <c r="I104" i="3"/>
  <c r="L105" i="3"/>
  <c r="L101" i="3"/>
  <c r="K15" i="3"/>
  <c r="L15" i="3"/>
  <c r="J145" i="3"/>
  <c r="L145" i="3" s="1"/>
  <c r="J137" i="3"/>
  <c r="K129" i="3"/>
  <c r="K117" i="3"/>
  <c r="K101" i="3"/>
  <c r="J94" i="3"/>
  <c r="L94" i="3" s="1"/>
  <c r="K95" i="3"/>
  <c r="L79" i="3"/>
  <c r="K79" i="3"/>
  <c r="L56" i="3"/>
  <c r="K56" i="3"/>
  <c r="L47" i="3"/>
  <c r="K47" i="3"/>
  <c r="J11" i="3"/>
  <c r="K105" i="3"/>
  <c r="K146" i="3"/>
  <c r="J104" i="3"/>
  <c r="K127" i="3"/>
  <c r="G137" i="3"/>
  <c r="K140" i="3"/>
  <c r="K99" i="3"/>
  <c r="K110" i="3"/>
  <c r="J144" i="3"/>
  <c r="K145" i="3" l="1"/>
  <c r="K94" i="3"/>
  <c r="I93" i="3"/>
  <c r="L84" i="3"/>
  <c r="K84" i="3"/>
  <c r="G93" i="3"/>
  <c r="G92" i="3" s="1"/>
  <c r="H93" i="3"/>
  <c r="H92" i="3" s="1"/>
  <c r="I92" i="3"/>
  <c r="L137" i="3"/>
  <c r="J10" i="3"/>
  <c r="L11" i="3"/>
  <c r="K11" i="3"/>
  <c r="L104" i="3"/>
  <c r="K104" i="3"/>
  <c r="K137" i="3"/>
  <c r="K144" i="3"/>
  <c r="L144" i="3"/>
  <c r="J93" i="3"/>
  <c r="L10" i="3" l="1"/>
  <c r="K10" i="3"/>
  <c r="L93" i="3"/>
  <c r="J92" i="3"/>
  <c r="K92" i="3" s="1"/>
  <c r="K93" i="3"/>
  <c r="L92" i="3" l="1"/>
  <c r="K16" i="6" l="1"/>
  <c r="K14" i="6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G31" i="10" s="1"/>
  <c r="C28" i="10"/>
  <c r="C26" i="10"/>
  <c r="C23" i="10"/>
  <c r="C22" i="10" s="1"/>
  <c r="H15" i="10"/>
  <c r="H12" i="10"/>
  <c r="G15" i="10"/>
  <c r="D19" i="10"/>
  <c r="E19" i="10"/>
  <c r="F19" i="10"/>
  <c r="H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11" i="6" l="1"/>
  <c r="G26" i="10"/>
  <c r="G10" i="10"/>
  <c r="G28" i="10"/>
  <c r="K15" i="6"/>
  <c r="G23" i="10"/>
  <c r="L10" i="6"/>
  <c r="L11" i="6"/>
  <c r="K10" i="6"/>
  <c r="G7" i="10"/>
  <c r="G19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D7" i="8"/>
  <c r="D6" i="8" s="1"/>
  <c r="E7" i="8"/>
  <c r="F7" i="8"/>
  <c r="F6" i="8" s="1"/>
  <c r="C11" i="8"/>
  <c r="C7" i="8"/>
  <c r="C6" i="8" s="1"/>
  <c r="G11" i="8" l="1"/>
  <c r="G6" i="8"/>
  <c r="H7" i="8"/>
  <c r="E6" i="8"/>
  <c r="H6" i="8" s="1"/>
  <c r="G7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35" i="5" l="1"/>
  <c r="H35" i="5"/>
  <c r="G28" i="5"/>
  <c r="C22" i="5"/>
  <c r="G23" i="5"/>
  <c r="D22" i="5"/>
  <c r="E22" i="5"/>
  <c r="H26" i="5"/>
  <c r="H28" i="5"/>
  <c r="G26" i="5"/>
  <c r="H23" i="5"/>
  <c r="C6" i="5"/>
  <c r="H15" i="5"/>
  <c r="H12" i="5"/>
  <c r="H10" i="5"/>
  <c r="G31" i="5"/>
  <c r="F22" i="5"/>
  <c r="H31" i="5"/>
  <c r="G12" i="5"/>
  <c r="F6" i="5"/>
  <c r="E6" i="5"/>
  <c r="G7" i="5"/>
  <c r="G15" i="5"/>
  <c r="D6" i="5"/>
  <c r="H7" i="5"/>
  <c r="G19" i="5"/>
  <c r="G10" i="5"/>
  <c r="G6" i="5" l="1"/>
  <c r="H6" i="5"/>
  <c r="H22" i="5"/>
  <c r="G22" i="5"/>
  <c r="H26" i="1"/>
  <c r="I26" i="1"/>
  <c r="J26" i="1"/>
  <c r="G26" i="1"/>
  <c r="H23" i="1"/>
  <c r="H27" i="1" s="1"/>
  <c r="I23" i="1"/>
  <c r="I27" i="1" s="1"/>
  <c r="J23" i="1"/>
  <c r="G23" i="1"/>
  <c r="H15" i="1"/>
  <c r="I15" i="1"/>
  <c r="J15" i="1"/>
  <c r="G15" i="1"/>
  <c r="H12" i="1"/>
  <c r="I12" i="1"/>
  <c r="J12" i="1"/>
  <c r="G12" i="1"/>
  <c r="I16" i="1" l="1"/>
  <c r="H16" i="1"/>
  <c r="G27" i="1"/>
  <c r="K26" i="1"/>
  <c r="J16" i="1"/>
  <c r="G16" i="1"/>
  <c r="K15" i="1"/>
  <c r="J27" i="1"/>
  <c r="K27" i="1" s="1"/>
  <c r="L26" i="1"/>
  <c r="K23" i="1"/>
  <c r="L23" i="1"/>
  <c r="L15" i="1"/>
  <c r="L12" i="1"/>
  <c r="K12" i="1"/>
  <c r="L16" i="1" l="1"/>
  <c r="L27" i="1"/>
  <c r="K16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<sst xmlns="http://schemas.openxmlformats.org/spreadsheetml/2006/main" count="600" uniqueCount="343">
  <si>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</si>
  <si>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</si>
  <si>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</si>
  <si>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</si>
  <si>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</si>
  <si>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</si>
  <si>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</si>
  <si>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</si>
  <si>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</si>
  <si>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</si>
  <si>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</si>
  <si>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</si>
  <si>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</si>
  <si>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</si>
  <si>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</si>
  <si>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</si>
  <si>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</si>
  <si>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</si>
  <si>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</si>
  <si>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</si>
  <si>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</si>
  <si>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</si>
  <si>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</si>
  <si>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</si>
  <si>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</si>
  <si>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</si>
  <si>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</si>
  <si>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</si>
  <si>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</si>
  <si>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</si>
  <si>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</si>
  <si>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</si>
  <si>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</si>
  <si>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</si>
  <si>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</si>
  <si>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</si>
  <si>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</si>
  <si>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</si>
  <si>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</si>
  <si>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</si>
  <si>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</si>
  <si>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</si>
  <si>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</si>
  <si>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</si>
  <si>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</si>
  <si>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</si>
  <si>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</si>
  <si>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</si>
  <si>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</si>
  <si>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</si>
  <si>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</si>
  <si>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</si>
  <si>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</si>
  <si>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</si>
  <si>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</si>
  <si>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</si>
  <si>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</si>
  <si>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</si>
  <si>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</si>
  <si>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</si>
  <si>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</si>
  <si>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</si>
  <si>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</si>
  <si>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</si>
  <si>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</si>
  <si>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</si>
  <si>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</si>
  <si>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</si>
  <si>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</si>
  <si>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</si>
  <si>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</si>
  <si>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</si>
  <si>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</si>
  <si>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</si>
  <si>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</si>
  <si>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</si>
  <si>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</si>
  <si>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</si>
  <si>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</si>
  <si>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</si>
  <si>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</si>
  <si>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</si>
  <si>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</si>
  <si>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</si>
  <si>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</si>
  <si>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</si>
  <si>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</si>
  <si>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</si>
  <si>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</si>
  <si>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</si>
  <si>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</si>
  <si>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</si>
  <si>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</si>
  <si>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</si>
  <si>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</si>
  <si>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</si>
  <si>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</si>
  <si>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</si>
  <si>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</si>
  <si>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</si>
  <si>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</si>
  <si>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</si>
  <si>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</si>
  <si>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</si>
  <si>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</si>
  <si>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</si>
  <si>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</si>
  <si>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</si>
  <si>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</si>
  <si>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</si>
  <si>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</si>
  <si>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</si>
  <si>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</si>
  <si>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</si>
  <si>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</si>
  <si>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</si>
  <si>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</si>
  <si>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</si>
  <si>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</si>
  <si>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</si>
  <si>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</si>
  <si>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</si>
  <si>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</si>
  <si>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</si>
  <si>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</si>
  <si>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</si>
  <si>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</si>
  <si>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</si>
  <si>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</si>
  <si>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</si>
  <si>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</si>
  <si>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</si>
  <si>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</si>
  <si>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</si>
  <si>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</si>
  <si>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</si>
  <si>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</si>
  <si>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</si>
  <si>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</si>
  <si>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</si>
  <si>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</si>
  <si>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</si>
  <si>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</si>
  <si>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</si>
  <si>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</si>
  <si>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</si>
  <si>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</si>
  <si>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</si>
  <si>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</si>
  <si>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</si>
  <si>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</si>
  <si>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</si>
  <si>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</si>
  <si>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</si>
  <si>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</si>
  <si>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</si>
  <si>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</si>
  <si>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</si>
  <si>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</si>
  <si>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</si>
  <si>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</si>
  <si>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</si>
  <si>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</si>
  <si>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</si>
  <si>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</si>
  <si>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</si>
  <si>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</si>
  <si>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</si>
  <si>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</si>
  <si>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</si>
  <si>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</si>
  <si>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</si>
  <si>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</si>
  <si>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</si>
  <si>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</si>
  <si>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</si>
  <si>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</si>
  <si>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</si>
  <si>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</si>
  <si>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</si>
  <si>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</si>
  <si>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</si>
  <si>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</si>
  <si>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</si>
  <si>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</si>
  <si>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</si>
  <si>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</si>
  <si>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</si>
  <si>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</si>
  <si>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</si>
  <si>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</si>
  <si>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</si>
  <si>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</si>
  <si>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</si>
  <si>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</si>
  <si>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</si>
  <si>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</si>
  <si>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</si>
  <si>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</si>
  <si>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</si>
  <si>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</si>
  <si>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</si>
  <si>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</si>
  <si>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</si>
  <si>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</si>
  <si>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</si>
  <si>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</si>
  <si>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</si>
  <si>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</si>
  <si>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</si>
  <si>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</si>
  <si>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</si>
  <si>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</si>
  <si>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</si>
  <si>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</si>
  <si>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</si>
  <si>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</si>
  <si>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</si>
  <si>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</si>
  <si>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</si>
  <si>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</si>
  <si>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</si>
  <si>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</si>
  <si>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</si>
  <si>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</si>
  <si>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</si>
  <si>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</si>
  <si>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</si>
  <si>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</si>
  <si>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</si>
  <si>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</si>
  <si>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</si>
  <si>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</si>
  <si>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</si>
  <si>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</si>
  <si>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</si>
  <si>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</si>
  <si>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</si>
  <si>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</si>
  <si>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</si>
  <si>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</si>
  <si>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</si>
  <si>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</si>
  <si>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</si>
  <si>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</si>
  <si>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</si>
  <si>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</si>
  <si>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</si>
  <si>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</si>
  <si>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</si>
  <si>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</si>
  <si>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</si>
  <si>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</si>
  <si>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</si>
  <si>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</si>
  <si>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</si>
  <si>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</si>
  <si>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</si>
  <si>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</si>
  <si>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</si>
  <si>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</si>
  <si>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</si>
  <si>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</si>
  <si>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</si>
  <si>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</si>
  <si>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</si>
  <si>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</si>
  <si>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</si>
  <si>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</si>
  <si>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</si>
  <si>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</si>
  <si>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</si>
  <si>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</si>
  <si>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</si>
  <si>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</si>
  <si>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</si>
  <si>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</si>
  <si>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</si>
  <si>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</si>
  <si>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</si>
  <si>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</si>
  <si>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</si>
  <si>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</si>
  <si>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</si>
  <si>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</si>
  <si>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</si>
  <si>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</si>
  <si>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</si>
  <si>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</si>
  <si>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</si>
  <si>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</si>
  <si>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</si>
  <si>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</si>
  <si>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</si>
  <si>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</si>
  <si>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</si>
  <si>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</si>
  <si>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</si>
  <si>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</si>
  <si>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</si>
  <si>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</si>
  <si>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</si>
  <si>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</si>
  <si>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</si>
  <si>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</si>
  <si>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</si>
  <si>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</si>
  <si>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</si>
  <si>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</si>
  <si>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</si>
  <si>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</si>
  <si>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</si>
  <si>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</si>
  <si>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</si>
  <si>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</si>
  <si>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</si>
  <si>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</si>
  <si>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</si>
  <si>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</si>
  <si>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</si>
  <si>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</si>
  <si>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</si>
  <si>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</si>
  <si>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</si>
  <si>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</si>
  <si>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</si>
  <si>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</si>
  <si>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</si>
  <si>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</si>
  <si>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</si>
  <si>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</si>
  <si>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</si>
  <si>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</si>
  <si>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</si>
  <si>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</si>
  <si>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</si>
  <si>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</si>
  <si>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</si>
  <si>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</si>
  <si>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</si>
  <si>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</si>
  <si>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</si>
  <si>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20892 OPĆINSKI SUD U KARLOVCU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</si>
</sst>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3" fillId="3" borderId="6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</cellXfs>
  <cellStyles count="6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Zarez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topLeftCell="A4" workbookViewId="0">
      <selection activeCell="G24" sqref="G2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6" t="s">
        <v>24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6" t="s">
        <v>10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6" t="s">
        <v>64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72" t="s">
        <v>79</v>
      </c>
      <c r="C7" s="172"/>
      <c r="D7" s="172"/>
      <c r="E7" s="172"/>
      <c r="F7" s="172"/>
      <c r="G7" s="5"/>
      <c r="H7" s="6"/>
      <c r="I7" s="6"/>
      <c r="J7" s="6"/>
      <c r="K7" s="40"/>
      <c r="L7" s="40"/>
    </row>
    <row r="8" spans="2:13" ht="25.5" x14ac:dyDescent="0.25">
      <c r="B8" s="166" t="s">
        <v>7</v>
      </c>
      <c r="C8" s="166"/>
      <c r="D8" s="166"/>
      <c r="E8" s="166"/>
      <c r="F8" s="166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67">
        <v>1</v>
      </c>
      <c r="C9" s="167"/>
      <c r="D9" s="167"/>
      <c r="E9" s="167"/>
      <c r="F9" s="168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62" t="s">
        <v>29</v>
      </c>
      <c r="C10" s="163"/>
      <c r="D10" s="163"/>
      <c r="E10" s="163"/>
      <c r="F10" s="164"/>
      <c r="G10" s="33">
        <v>1624104.41</v>
      </c>
      <c r="H10" s="21">
        <v>3532458</v>
      </c>
      <c r="I10" s="21">
        <v>3532458</v>
      </c>
      <c r="J10" s="21">
        <v>1769721.12</v>
      </c>
      <c r="K10" s="21"/>
      <c r="L10" s="21"/>
    </row>
    <row r="11" spans="2:13" x14ac:dyDescent="0.25">
      <c r="B11" s="165" t="s">
        <v>28</v>
      </c>
      <c r="C11" s="164"/>
      <c r="D11" s="164"/>
      <c r="E11" s="164"/>
      <c r="F11" s="164"/>
      <c r="G11" s="33">
        <v>0</v>
      </c>
      <c r="H11" s="21"/>
      <c r="I11" s="21"/>
      <c r="J11" s="21">
        <v>0</v>
      </c>
      <c r="K11" s="21"/>
      <c r="L11" s="21"/>
    </row>
    <row r="12" spans="2:13" x14ac:dyDescent="0.25">
      <c r="B12" s="159" t="s">
        <v>0</v>
      </c>
      <c r="C12" s="160"/>
      <c r="D12" s="160"/>
      <c r="E12" s="160"/>
      <c r="F12" s="161"/>
      <c r="G12" s="34">
        <f>G10+G11</f>
        <v>1624104.41</v>
      </c>
      <c r="H12" s="34">
        <f t="shared" ref="H12:J12" si="0">H10+H11</f>
        <v>3532458</v>
      </c>
      <c r="I12" s="34">
        <f t="shared" si="0"/>
        <v>3532458</v>
      </c>
      <c r="J12" s="34">
        <f t="shared" si="0"/>
        <v>1769721.12</v>
      </c>
      <c r="K12" s="20">
        <f>J12/G12*100</f>
        <v>108.96596974328763</v>
      </c>
      <c r="L12" s="20">
        <f>J12/I12*100</f>
        <v>50.098858075594954</v>
      </c>
    </row>
    <row r="13" spans="2:13" x14ac:dyDescent="0.25">
      <c r="B13" s="171" t="s">
        <v>30</v>
      </c>
      <c r="C13" s="163"/>
      <c r="D13" s="163"/>
      <c r="E13" s="163"/>
      <c r="F13" s="163"/>
      <c r="G13" s="35">
        <v>1624104.41</v>
      </c>
      <c r="H13" s="21">
        <v>3532458</v>
      </c>
      <c r="I13" s="21">
        <v>3532458</v>
      </c>
      <c r="J13" s="21">
        <v>1769721.12</v>
      </c>
      <c r="K13" s="22"/>
      <c r="L13" s="22"/>
    </row>
    <row r="14" spans="2:13" x14ac:dyDescent="0.25">
      <c r="B14" s="165" t="s">
        <v>31</v>
      </c>
      <c r="C14" s="164"/>
      <c r="D14" s="164"/>
      <c r="E14" s="164"/>
      <c r="F14" s="164"/>
      <c r="G14" s="33">
        <v>0</v>
      </c>
      <c r="H14" s="21"/>
      <c r="I14" s="21"/>
      <c r="J14" s="21">
        <v>0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1624104.41</v>
      </c>
      <c r="H15" s="34">
        <f t="shared" ref="H15:J15" si="1">H13+H14</f>
        <v>3532458</v>
      </c>
      <c r="I15" s="34">
        <f t="shared" si="1"/>
        <v>3532458</v>
      </c>
      <c r="J15" s="34">
        <f t="shared" si="1"/>
        <v>1769721.12</v>
      </c>
      <c r="K15" s="20">
        <f>J15/G15*100</f>
        <v>108.96596974328763</v>
      </c>
      <c r="L15" s="20">
        <f>J15/I15*100</f>
        <v>50.098858075594954</v>
      </c>
    </row>
    <row r="16" spans="2:13" x14ac:dyDescent="0.25">
      <c r="B16" s="170" t="s">
        <v>2</v>
      </c>
      <c r="C16" s="160"/>
      <c r="D16" s="160"/>
      <c r="E16" s="160"/>
      <c r="F16" s="160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2" t="s">
        <v>73</v>
      </c>
      <c r="C18" s="172"/>
      <c r="D18" s="172"/>
      <c r="E18" s="172"/>
      <c r="F18" s="172"/>
      <c r="G18" s="7"/>
      <c r="H18" s="7"/>
      <c r="I18" s="7"/>
      <c r="J18" s="7"/>
      <c r="K18" s="1"/>
      <c r="L18" s="1"/>
      <c r="M18" s="1"/>
    </row>
    <row r="19" spans="1:49" ht="25.5" x14ac:dyDescent="0.25">
      <c r="B19" s="166" t="s">
        <v>7</v>
      </c>
      <c r="C19" s="166"/>
      <c r="D19" s="166"/>
      <c r="E19" s="166"/>
      <c r="F19" s="166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73">
        <v>1</v>
      </c>
      <c r="C20" s="174"/>
      <c r="D20" s="174"/>
      <c r="E20" s="174"/>
      <c r="F20" s="174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62" t="s">
        <v>32</v>
      </c>
      <c r="C21" s="175"/>
      <c r="D21" s="175"/>
      <c r="E21" s="175"/>
      <c r="F21" s="175"/>
      <c r="G21" s="38"/>
      <c r="H21" s="21"/>
      <c r="I21" s="21"/>
      <c r="J21" s="21"/>
      <c r="K21" s="21"/>
      <c r="L21" s="21"/>
    </row>
    <row r="22" spans="1:49" x14ac:dyDescent="0.25">
      <c r="B22" s="162" t="s">
        <v>33</v>
      </c>
      <c r="C22" s="163"/>
      <c r="D22" s="163"/>
      <c r="E22" s="163"/>
      <c r="F22" s="163"/>
      <c r="G22" s="35"/>
      <c r="H22" s="21"/>
      <c r="I22" s="21"/>
      <c r="J22" s="21"/>
      <c r="K22" s="21"/>
      <c r="L22" s="21"/>
    </row>
    <row r="23" spans="1:49" ht="15" customHeight="1" x14ac:dyDescent="0.25">
      <c r="B23" s="176" t="s">
        <v>62</v>
      </c>
      <c r="C23" s="177"/>
      <c r="D23" s="177"/>
      <c r="E23" s="177"/>
      <c r="F23" s="178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62" t="s">
        <v>15</v>
      </c>
      <c r="C24" s="163"/>
      <c r="D24" s="163"/>
      <c r="E24" s="163"/>
      <c r="F24" s="163"/>
      <c r="G24" s="185">
        <v>10540.29</v>
      </c>
      <c r="H24" s="21"/>
      <c r="I24" s="21"/>
      <c r="J24" s="21">
        <v>6656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62" t="s">
        <v>72</v>
      </c>
      <c r="C25" s="163"/>
      <c r="D25" s="163"/>
      <c r="E25" s="163"/>
      <c r="F25" s="163"/>
      <c r="G25" s="21">
        <v>-6656</v>
      </c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76" t="s">
        <v>74</v>
      </c>
      <c r="C26" s="177"/>
      <c r="D26" s="177"/>
      <c r="E26" s="177"/>
      <c r="F26" s="178"/>
      <c r="G26" s="47">
        <f>G24+G25</f>
        <v>3884.2900000000009</v>
      </c>
      <c r="H26" s="47">
        <f t="shared" ref="H26:J26" si="4">H24+H25</f>
        <v>0</v>
      </c>
      <c r="I26" s="47">
        <f t="shared" si="4"/>
        <v>0</v>
      </c>
      <c r="J26" s="47">
        <f t="shared" si="4"/>
        <v>6656</v>
      </c>
      <c r="K26" s="48">
        <f>J26/G26*100</f>
        <v>171.35692752085961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69" t="s">
        <v>75</v>
      </c>
      <c r="C27" s="169"/>
      <c r="D27" s="169"/>
      <c r="E27" s="169"/>
      <c r="F27" s="169"/>
      <c r="G27" s="47">
        <f>G23+G26</f>
        <v>3884.2900000000009</v>
      </c>
      <c r="H27" s="47">
        <f t="shared" ref="H27:J27" si="5">H23+H26</f>
        <v>0</v>
      </c>
      <c r="I27" s="47">
        <f t="shared" si="5"/>
        <v>0</v>
      </c>
      <c r="J27" s="47">
        <f t="shared" si="5"/>
        <v>6656</v>
      </c>
      <c r="K27" s="48">
        <f>J27/G27*100</f>
        <v>171.35692752085961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57" t="s">
        <v>76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49" ht="15" customHeight="1" x14ac:dyDescent="0.25">
      <c r="B31" s="157" t="s">
        <v>77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49" ht="15" customHeight="1" x14ac:dyDescent="0.25">
      <c r="B32" s="157" t="s">
        <v>69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2:12" ht="36.75" customHeight="1" x14ac:dyDescent="0.25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2:12" ht="15" customHeight="1" x14ac:dyDescent="0.25">
      <c r="B34" s="158" t="s">
        <v>78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2:12" x14ac:dyDescent="0.25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157"/>
  <sheetViews>
    <sheetView zoomScale="90" zoomScaleNormal="90" workbookViewId="0">
      <selection activeCell="H65" sqref="H6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6" t="s">
        <v>10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6" t="s">
        <v>66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6" t="s">
        <v>46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9" t="s">
        <v>7</v>
      </c>
      <c r="C8" s="180"/>
      <c r="D8" s="180"/>
      <c r="E8" s="180"/>
      <c r="F8" s="181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82">
        <v>1</v>
      </c>
      <c r="C9" s="183"/>
      <c r="D9" s="183"/>
      <c r="E9" s="183"/>
      <c r="F9" s="184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1624104.37</v>
      </c>
      <c r="H10" s="8">
        <f t="shared" ref="H10:J10" si="0">H11+H84</f>
        <v>3532458</v>
      </c>
      <c r="I10" s="8">
        <f t="shared" si="0"/>
        <v>3532458</v>
      </c>
      <c r="J10" s="8">
        <f t="shared" si="0"/>
        <v>1769721.12</v>
      </c>
      <c r="K10" s="39">
        <f>J10/G10*100</f>
        <v>108.96597242700604</v>
      </c>
      <c r="L10" s="39">
        <f>J10/I10*100</f>
        <v>50.098858075594954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1624104.37</v>
      </c>
      <c r="H11" s="46">
        <f t="shared" ref="H11:J11" si="1">H12+H15+H47+H56+H70+H79+H84</f>
        <v>3532458</v>
      </c>
      <c r="I11" s="46">
        <f t="shared" si="1"/>
        <v>3532458</v>
      </c>
      <c r="J11" s="46">
        <f t="shared" si="1"/>
        <v>1769721.12</v>
      </c>
      <c r="K11" s="39">
        <f t="shared" ref="K11:K16" si="2">J11/G11*100</f>
        <v>108.96597242700604</v>
      </c>
      <c r="L11" s="39">
        <f t="shared" ref="L11:L16" si="3">J11/I11*100</f>
        <v>50.098858075594954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3205.38</v>
      </c>
      <c r="H15" s="8">
        <f t="shared" ref="H15:J15" si="6">H16+H19+H24+H27+H30+H33+H36+H39+H42</f>
        <v>13272</v>
      </c>
      <c r="I15" s="8">
        <f t="shared" si="6"/>
        <v>13272</v>
      </c>
      <c r="J15" s="8">
        <f t="shared" si="6"/>
        <v>1243.4000000000001</v>
      </c>
      <c r="K15" s="39">
        <f t="shared" si="2"/>
        <v>38.791032576480795</v>
      </c>
      <c r="L15" s="39">
        <f t="shared" si="3"/>
        <v>9.3685955394816176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3205.38</v>
      </c>
      <c r="H33" s="8">
        <f t="shared" ref="H33:J33" si="20">H34+H35</f>
        <v>13272</v>
      </c>
      <c r="I33" s="8">
        <f t="shared" si="20"/>
        <v>13272</v>
      </c>
      <c r="J33" s="8">
        <f t="shared" si="20"/>
        <v>1243.4000000000001</v>
      </c>
      <c r="K33" s="39">
        <f t="shared" ref="K33" si="21">J33/G33*100</f>
        <v>38.791032576480795</v>
      </c>
      <c r="L33" s="39">
        <f t="shared" ref="L33" si="22">J33/I33*100</f>
        <v>9.3685955394816176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>
        <v>3205.38</v>
      </c>
      <c r="H34" s="8">
        <v>13272</v>
      </c>
      <c r="I34" s="8">
        <v>13272</v>
      </c>
      <c r="J34" s="39">
        <v>1243.4000000000001</v>
      </c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75809</v>
      </c>
      <c r="I56" s="8">
        <f t="shared" si="36"/>
        <v>75809</v>
      </c>
      <c r="J56" s="8">
        <f t="shared" si="36"/>
        <v>49674.92</v>
      </c>
      <c r="K56" s="39" t="e">
        <f t="shared" ref="K56:K57" si="37">J56/G56*100</f>
        <v>#DIV/0!</v>
      </c>
      <c r="L56" s="39">
        <f t="shared" ref="L56:L57" si="38">J56/I56*100</f>
        <v>65.526415069450849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v>75809</v>
      </c>
      <c r="I62" s="8">
        <f t="shared" ref="I62" si="40">I63+I64+I65+I66+I67+I68+I69</f>
        <v>75809</v>
      </c>
      <c r="J62" s="8">
        <v>49674.92</v>
      </c>
      <c r="K62" s="39" t="e">
        <f t="shared" ref="K62" si="41">J62/G62*100</f>
        <v>#DIV/0!</v>
      </c>
      <c r="L62" s="39">
        <f t="shared" ref="L62" si="42">J62/I62*100</f>
        <v>65.526415069450849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>
        <v>0</v>
      </c>
      <c r="H67" s="8">
        <v>75809</v>
      </c>
      <c r="I67" s="8">
        <v>75809</v>
      </c>
      <c r="J67" s="39">
        <v>49674.92</v>
      </c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834.43</v>
      </c>
      <c r="H70" s="8">
        <f t="shared" ref="H70:J70" si="43">H71+H74</f>
        <v>1726</v>
      </c>
      <c r="I70" s="8">
        <f t="shared" si="43"/>
        <v>1726</v>
      </c>
      <c r="J70" s="8">
        <f t="shared" si="43"/>
        <v>203.09</v>
      </c>
      <c r="K70" s="39">
        <f t="shared" ref="K70:K71" si="44">J70/G70*100</f>
        <v>24.338770178445166</v>
      </c>
      <c r="L70" s="39">
        <f t="shared" ref="L70:L71" si="45">J70/I70*100</f>
        <v>11.766512166859791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834.43</v>
      </c>
      <c r="H71" s="8">
        <f t="shared" ref="H71:J71" si="46">H72+H73</f>
        <v>1726</v>
      </c>
      <c r="I71" s="8">
        <f t="shared" si="46"/>
        <v>1726</v>
      </c>
      <c r="J71" s="8">
        <f t="shared" si="46"/>
        <v>203.09</v>
      </c>
      <c r="K71" s="39">
        <f t="shared" si="44"/>
        <v>24.338770178445166</v>
      </c>
      <c r="L71" s="39">
        <f t="shared" si="45"/>
        <v>11.766512166859791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834.43</v>
      </c>
      <c r="H73" s="8">
        <v>1726</v>
      </c>
      <c r="I73" s="8">
        <v>1726</v>
      </c>
      <c r="J73" s="39">
        <v>203.09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 t="shared" ref="G79:J79" si="50">G80</f>
        <v>1620064.56</v>
      </c>
      <c r="H79" s="8">
        <f t="shared" si="50"/>
        <v>3441651</v>
      </c>
      <c r="I79" s="8">
        <f t="shared" si="50"/>
        <v>3441651</v>
      </c>
      <c r="J79" s="8">
        <f t="shared" si="50"/>
        <v>1718599.7100000002</v>
      </c>
      <c r="K79" s="39">
        <f t="shared" ref="K79:K80" si="51">J79/G79*100</f>
        <v>106.0821742807583</v>
      </c>
      <c r="L79" s="39">
        <f t="shared" ref="L79:L80" si="52">J79/I79*100</f>
        <v>49.935327841201797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 t="shared" ref="G80:J80" si="53">G81+G82+G83</f>
        <v>1620064.56</v>
      </c>
      <c r="H80" s="8">
        <f t="shared" si="53"/>
        <v>3441651</v>
      </c>
      <c r="I80" s="8">
        <f t="shared" si="53"/>
        <v>3441651</v>
      </c>
      <c r="J80" s="8">
        <f t="shared" si="53"/>
        <v>1718599.7100000002</v>
      </c>
      <c r="K80" s="39">
        <f t="shared" si="51"/>
        <v>106.0821742807583</v>
      </c>
      <c r="L80" s="39">
        <f t="shared" si="52"/>
        <v>49.935327841201797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1618715</v>
      </c>
      <c r="H81" s="8">
        <v>3434351</v>
      </c>
      <c r="I81" s="8">
        <v>3434351</v>
      </c>
      <c r="J81" s="39">
        <v>1717209.11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1349.56</v>
      </c>
      <c r="H82" s="8">
        <v>7300</v>
      </c>
      <c r="I82" s="8">
        <v>7300</v>
      </c>
      <c r="J82" s="39">
        <v>1390.6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79" t="s">
        <v>7</v>
      </c>
      <c r="C90" s="180"/>
      <c r="D90" s="180"/>
      <c r="E90" s="180"/>
      <c r="F90" s="181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82">
        <v>1</v>
      </c>
      <c r="C91" s="183"/>
      <c r="D91" s="183"/>
      <c r="E91" s="183"/>
      <c r="F91" s="184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1624104.4000000001</v>
      </c>
      <c r="H92" s="58">
        <f t="shared" ref="H92:J92" si="59">H93+H144</f>
        <v>3532458</v>
      </c>
      <c r="I92" s="58">
        <f t="shared" si="59"/>
        <v>3532458</v>
      </c>
      <c r="J92" s="58">
        <f t="shared" si="59"/>
        <v>1769721.1199999999</v>
      </c>
      <c r="K92" s="39">
        <f>J92/G92*100</f>
        <v>108.96597041421721</v>
      </c>
      <c r="L92" s="39">
        <f>J92/I92*100</f>
        <v>50.098858075594954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1622754.84</v>
      </c>
      <c r="H93" s="58">
        <f t="shared" ref="H93:J93" si="60">H94+H104+H137</f>
        <v>3506577</v>
      </c>
      <c r="I93" s="58">
        <f t="shared" si="60"/>
        <v>3506577</v>
      </c>
      <c r="J93" s="58">
        <f t="shared" si="60"/>
        <v>1768330.5199999998</v>
      </c>
      <c r="K93" s="39">
        <f t="shared" ref="K93:K95" si="61">J93/G93*100</f>
        <v>108.97089790839875</v>
      </c>
      <c r="L93" s="39">
        <f t="shared" ref="L93:L95" si="62">J93/I93*100</f>
        <v>50.428965911770931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1232297.1500000001</v>
      </c>
      <c r="H94" s="58">
        <f t="shared" ref="H94:J94" si="63">H95+H99+H101</f>
        <v>2652171</v>
      </c>
      <c r="I94" s="58">
        <f t="shared" si="63"/>
        <v>2652171</v>
      </c>
      <c r="J94" s="58">
        <f t="shared" si="63"/>
        <v>1305043.94</v>
      </c>
      <c r="K94" s="39">
        <f t="shared" si="61"/>
        <v>105.90334806828044</v>
      </c>
      <c r="L94" s="39">
        <f t="shared" si="62"/>
        <v>49.206628833510358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1015848.8</v>
      </c>
      <c r="H95" s="8">
        <f t="shared" ref="H95:J95" si="64">H96+H97+H98</f>
        <v>2216105</v>
      </c>
      <c r="I95" s="8">
        <f t="shared" si="64"/>
        <v>2216105</v>
      </c>
      <c r="J95" s="8">
        <f t="shared" si="64"/>
        <v>1080123.7</v>
      </c>
      <c r="K95" s="39">
        <f t="shared" si="61"/>
        <v>106.3272112936492</v>
      </c>
      <c r="L95" s="39">
        <f t="shared" si="62"/>
        <v>48.739734804984423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972557.81</v>
      </c>
      <c r="H96" s="8">
        <v>2176288</v>
      </c>
      <c r="I96" s="8">
        <v>2176288</v>
      </c>
      <c r="J96" s="39">
        <v>1053148.56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43290.99</v>
      </c>
      <c r="H98" s="8">
        <v>39817</v>
      </c>
      <c r="I98" s="8">
        <v>39817</v>
      </c>
      <c r="J98" s="39">
        <v>26975.14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48833.3</v>
      </c>
      <c r="H99" s="8">
        <f t="shared" ref="H99:J99" si="65">H100</f>
        <v>76979</v>
      </c>
      <c r="I99" s="8">
        <f t="shared" si="65"/>
        <v>76979</v>
      </c>
      <c r="J99" s="8">
        <f t="shared" si="65"/>
        <v>46699.75</v>
      </c>
      <c r="K99" s="39">
        <f t="shared" ref="K99" si="66">J99/G99*100</f>
        <v>95.630952649114434</v>
      </c>
      <c r="L99" s="39">
        <f t="shared" ref="L99" si="67">J99/I99*100</f>
        <v>60.665571129788646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48833.3</v>
      </c>
      <c r="H100" s="8">
        <v>76979</v>
      </c>
      <c r="I100" s="8">
        <v>76979</v>
      </c>
      <c r="J100" s="39">
        <v>46699.75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167615.04999999999</v>
      </c>
      <c r="H101" s="8">
        <f t="shared" ref="H101:J101" si="68">H102+H103</f>
        <v>359087</v>
      </c>
      <c r="I101" s="8">
        <f t="shared" si="68"/>
        <v>359087</v>
      </c>
      <c r="J101" s="8">
        <f t="shared" si="68"/>
        <v>178220.49</v>
      </c>
      <c r="K101" s="39">
        <f t="shared" ref="K101" si="69">J101/G101*100</f>
        <v>106.32725999246489</v>
      </c>
      <c r="L101" s="39">
        <f t="shared" ref="L101" si="70">J101/I101*100</f>
        <v>49.631562824607961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167615.04999999999</v>
      </c>
      <c r="H103" s="8">
        <v>359087</v>
      </c>
      <c r="I103" s="8">
        <v>359087</v>
      </c>
      <c r="J103" s="39">
        <v>178220.49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388162.22000000009</v>
      </c>
      <c r="H104" s="58">
        <f t="shared" ref="H104:J104" si="71">H105+H110+H117+H127+H129</f>
        <v>849230</v>
      </c>
      <c r="I104" s="58">
        <f t="shared" si="71"/>
        <v>849230</v>
      </c>
      <c r="J104" s="58">
        <f t="shared" si="71"/>
        <v>461333.44</v>
      </c>
      <c r="K104" s="39">
        <f t="shared" ref="K104:K105" si="72">J104/G104*100</f>
        <v>118.8506805221796</v>
      </c>
      <c r="L104" s="39">
        <f t="shared" ref="L104:L105" si="73">J104/I104*100</f>
        <v>54.323733264251153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45605.340000000004</v>
      </c>
      <c r="H105" s="8">
        <f t="shared" ref="H105:J105" si="74">H106+H107+H108+H109</f>
        <v>115735</v>
      </c>
      <c r="I105" s="8">
        <f t="shared" si="74"/>
        <v>115735</v>
      </c>
      <c r="J105" s="8">
        <f t="shared" si="74"/>
        <v>49423.73</v>
      </c>
      <c r="K105" s="39">
        <f t="shared" si="72"/>
        <v>108.37268179559673</v>
      </c>
      <c r="L105" s="39">
        <f t="shared" si="73"/>
        <v>42.70422084935413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1744.64</v>
      </c>
      <c r="H106" s="8">
        <v>4645</v>
      </c>
      <c r="I106" s="8">
        <v>4645</v>
      </c>
      <c r="J106" s="39">
        <v>2003.44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43344.94</v>
      </c>
      <c r="H107" s="8">
        <v>105515</v>
      </c>
      <c r="I107" s="8">
        <v>105515</v>
      </c>
      <c r="J107" s="39">
        <v>46001.18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/>
      <c r="H108" s="8">
        <v>3584</v>
      </c>
      <c r="I108" s="8">
        <v>3584</v>
      </c>
      <c r="J108" s="39">
        <v>339.11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515.76</v>
      </c>
      <c r="H109" s="8">
        <v>1991</v>
      </c>
      <c r="I109" s="8">
        <v>1991</v>
      </c>
      <c r="J109" s="39">
        <v>1080</v>
      </c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60020.63</v>
      </c>
      <c r="H110" s="8">
        <f t="shared" ref="H110:J110" si="75">H111+H112+H113+H114+H115+H116</f>
        <v>147605</v>
      </c>
      <c r="I110" s="8">
        <f t="shared" si="75"/>
        <v>147605</v>
      </c>
      <c r="J110" s="8">
        <f t="shared" si="75"/>
        <v>76435.900000000009</v>
      </c>
      <c r="K110" s="39">
        <f t="shared" ref="K110" si="76">J110/G110*100</f>
        <v>127.34937970494479</v>
      </c>
      <c r="L110" s="39">
        <f t="shared" ref="L110" si="77">J110/I110*100</f>
        <v>51.784085904949031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43241.87</v>
      </c>
      <c r="H111" s="8">
        <v>98896</v>
      </c>
      <c r="I111" s="8">
        <v>98896</v>
      </c>
      <c r="J111" s="39">
        <v>61151.32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14492.24</v>
      </c>
      <c r="H113" s="8">
        <v>41144</v>
      </c>
      <c r="I113" s="8">
        <v>41144</v>
      </c>
      <c r="J113" s="39">
        <v>11235.93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1291.0999999999999</v>
      </c>
      <c r="H114" s="8">
        <v>3982</v>
      </c>
      <c r="I114" s="8">
        <v>3982</v>
      </c>
      <c r="J114" s="39">
        <v>2222.77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995.42</v>
      </c>
      <c r="H115" s="8">
        <v>2654</v>
      </c>
      <c r="I115" s="8">
        <v>2654</v>
      </c>
      <c r="J115" s="39">
        <v>625.88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/>
      <c r="H116" s="8">
        <v>929</v>
      </c>
      <c r="I116" s="8">
        <v>929</v>
      </c>
      <c r="J116" s="39">
        <v>1200</v>
      </c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280902.10000000003</v>
      </c>
      <c r="H117" s="8">
        <v>577927</v>
      </c>
      <c r="I117" s="8">
        <f t="shared" ref="I117:J117" si="78">I118+I119+I120+I121+I122+I123+I124+I125+I126</f>
        <v>577927</v>
      </c>
      <c r="J117" s="8">
        <f t="shared" si="78"/>
        <v>333693.89</v>
      </c>
      <c r="K117" s="39">
        <f t="shared" ref="K117" si="79">J117/G117*100</f>
        <v>118.79366156393989</v>
      </c>
      <c r="L117" s="39">
        <f t="shared" ref="L117" si="80">J117/I117*100</f>
        <v>57.739799317214803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135851.87</v>
      </c>
      <c r="H118" s="8">
        <v>280045</v>
      </c>
      <c r="I118" s="8">
        <v>280045</v>
      </c>
      <c r="J118" s="39">
        <v>122189.37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1853.1</v>
      </c>
      <c r="H119" s="8">
        <v>3849</v>
      </c>
      <c r="I119" s="8">
        <v>3849</v>
      </c>
      <c r="J119" s="39">
        <v>3428.44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1551.26</v>
      </c>
      <c r="H120" s="8">
        <v>3716</v>
      </c>
      <c r="I120" s="8">
        <v>3716</v>
      </c>
      <c r="J120" s="39">
        <v>841.7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5942.89</v>
      </c>
      <c r="H121" s="8">
        <v>9291</v>
      </c>
      <c r="I121" s="8">
        <v>9291</v>
      </c>
      <c r="J121" s="39">
        <v>2978.96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3116.85</v>
      </c>
      <c r="H122" s="8">
        <v>12976</v>
      </c>
      <c r="I122" s="8">
        <v>12976</v>
      </c>
      <c r="J122" s="39">
        <v>2805.39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1970.93</v>
      </c>
      <c r="H123" s="8">
        <v>18979</v>
      </c>
      <c r="I123" s="8">
        <v>18979</v>
      </c>
      <c r="J123" s="39">
        <v>10.36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127119.62</v>
      </c>
      <c r="H124" s="8">
        <v>240710</v>
      </c>
      <c r="I124" s="8">
        <v>240710</v>
      </c>
      <c r="J124" s="39">
        <v>193072.98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9.9499999999999993</v>
      </c>
      <c r="H125" s="8">
        <v>398</v>
      </c>
      <c r="I125" s="8">
        <v>398</v>
      </c>
      <c r="J125" s="39">
        <v>9.9600000000000009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3485.63</v>
      </c>
      <c r="H126" s="8">
        <v>7963</v>
      </c>
      <c r="I126" s="8">
        <v>7963</v>
      </c>
      <c r="J126" s="39">
        <v>8356.73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1379.07</v>
      </c>
      <c r="H127" s="8">
        <f t="shared" ref="H127:J127" si="81">H128</f>
        <v>3982</v>
      </c>
      <c r="I127" s="8">
        <f t="shared" si="81"/>
        <v>3982</v>
      </c>
      <c r="J127" s="8">
        <f t="shared" si="81"/>
        <v>1265.69</v>
      </c>
      <c r="K127" s="39">
        <f t="shared" ref="K127" si="82">J127/G127*100</f>
        <v>91.778517406658125</v>
      </c>
      <c r="L127" s="39">
        <f t="shared" ref="L127" si="83">J127/I127*100</f>
        <v>31.785283776996486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1379.07</v>
      </c>
      <c r="H128" s="8">
        <v>3982</v>
      </c>
      <c r="I128" s="8">
        <v>3982</v>
      </c>
      <c r="J128" s="39">
        <v>1265.69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255.08</v>
      </c>
      <c r="H129" s="8">
        <f t="shared" ref="H129:J129" si="84">H130+H131+H132+H133+H134+H135+H136</f>
        <v>3981</v>
      </c>
      <c r="I129" s="8">
        <f t="shared" si="84"/>
        <v>3981</v>
      </c>
      <c r="J129" s="8">
        <f t="shared" si="84"/>
        <v>514.23</v>
      </c>
      <c r="K129" s="39">
        <f t="shared" ref="K129" si="85">J129/G129*100</f>
        <v>201.59557785792694</v>
      </c>
      <c r="L129" s="39">
        <f t="shared" ref="L129" si="86">J129/I129*100</f>
        <v>12.917106254709873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/>
      <c r="H131" s="8">
        <v>1327</v>
      </c>
      <c r="I131" s="8">
        <v>1327</v>
      </c>
      <c r="J131" s="39">
        <v>300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/>
      <c r="H132" s="8">
        <v>1327</v>
      </c>
      <c r="I132" s="8">
        <v>1327</v>
      </c>
      <c r="J132" s="39"/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/>
      <c r="H134" s="8"/>
      <c r="I134" s="8"/>
      <c r="J134" s="39"/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255.08</v>
      </c>
      <c r="H136" s="8">
        <v>1327</v>
      </c>
      <c r="I136" s="8">
        <v>1327</v>
      </c>
      <c r="J136" s="39">
        <v>214.23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2295.4699999999998</v>
      </c>
      <c r="H137" s="58">
        <f t="shared" ref="H137:J137" si="87">H138+H140</f>
        <v>5176</v>
      </c>
      <c r="I137" s="58">
        <f t="shared" si="87"/>
        <v>5176</v>
      </c>
      <c r="J137" s="58">
        <f t="shared" si="87"/>
        <v>1953.1399999999999</v>
      </c>
      <c r="K137" s="39">
        <f t="shared" ref="K137:K138" si="88">J137/G137*100</f>
        <v>85.086714267666324</v>
      </c>
      <c r="L137" s="39">
        <f t="shared" ref="L137:L138" si="89">J137/I137*100</f>
        <v>37.734544049459039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185.18</v>
      </c>
      <c r="H138" s="8">
        <f t="shared" ref="H138:J138" si="90">H139</f>
        <v>1327</v>
      </c>
      <c r="I138" s="8">
        <f t="shared" si="90"/>
        <v>1327</v>
      </c>
      <c r="J138" s="8">
        <f t="shared" si="90"/>
        <v>144.13999999999999</v>
      </c>
      <c r="K138" s="39">
        <f t="shared" si="88"/>
        <v>77.837779457824809</v>
      </c>
      <c r="L138" s="39">
        <f t="shared" si="89"/>
        <v>10.862094951017331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185.18</v>
      </c>
      <c r="H139" s="8">
        <v>1327</v>
      </c>
      <c r="I139" s="8">
        <v>1327</v>
      </c>
      <c r="J139" s="39">
        <v>144.13999999999999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2110.29</v>
      </c>
      <c r="H140" s="8">
        <f t="shared" ref="H140:J140" si="91">H141+H142+H143</f>
        <v>3849</v>
      </c>
      <c r="I140" s="8">
        <f t="shared" si="91"/>
        <v>3849</v>
      </c>
      <c r="J140" s="8">
        <f t="shared" si="91"/>
        <v>1809</v>
      </c>
      <c r="K140" s="39">
        <f t="shared" ref="K140" si="92">J140/G140*100</f>
        <v>85.722815347653651</v>
      </c>
      <c r="L140" s="39">
        <f t="shared" ref="L140" si="93">J140/I140*100</f>
        <v>46.99922057677319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2110.29</v>
      </c>
      <c r="H141" s="8">
        <v>3584</v>
      </c>
      <c r="I141" s="8">
        <v>3584</v>
      </c>
      <c r="J141" s="39">
        <v>1809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>
        <v>265</v>
      </c>
      <c r="I142" s="8">
        <v>265</v>
      </c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1349.56</v>
      </c>
      <c r="H144" s="58">
        <f t="shared" ref="H144:J144" si="94">H145+H155</f>
        <v>25881</v>
      </c>
      <c r="I144" s="58">
        <f t="shared" si="94"/>
        <v>25881</v>
      </c>
      <c r="J144" s="58">
        <f t="shared" si="94"/>
        <v>1390.6</v>
      </c>
      <c r="K144" s="39">
        <f t="shared" ref="K144:K146" si="95">J144/G144*100</f>
        <v>103.04099113785234</v>
      </c>
      <c r="L144" s="39">
        <f t="shared" ref="L144:L146" si="96">J144/I144*100</f>
        <v>5.373053591437734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1349.56</v>
      </c>
      <c r="H145" s="8">
        <f t="shared" ref="H145:J145" si="97">H146+H153</f>
        <v>12609</v>
      </c>
      <c r="I145" s="8">
        <f t="shared" si="97"/>
        <v>12609</v>
      </c>
      <c r="J145" s="8">
        <f t="shared" si="97"/>
        <v>1390.6</v>
      </c>
      <c r="K145" s="39">
        <f t="shared" si="95"/>
        <v>103.04099113785234</v>
      </c>
      <c r="L145" s="39">
        <f t="shared" si="96"/>
        <v>11.028630343405503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5309</v>
      </c>
      <c r="I146" s="8">
        <f t="shared" si="98"/>
        <v>5309</v>
      </c>
      <c r="J146" s="8">
        <f t="shared" si="98"/>
        <v>0</v>
      </c>
      <c r="K146" s="39" t="e">
        <f t="shared" si="95"/>
        <v>#DIV/0!</v>
      </c>
      <c r="L146" s="39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>
        <v>5309</v>
      </c>
      <c r="I147" s="9">
        <v>5309</v>
      </c>
      <c r="J147" s="39"/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1349.56</v>
      </c>
      <c r="H153" s="8">
        <f t="shared" ref="H153:J153" si="99">H154</f>
        <v>7300</v>
      </c>
      <c r="I153" s="8">
        <f t="shared" si="99"/>
        <v>7300</v>
      </c>
      <c r="J153" s="8">
        <f t="shared" si="99"/>
        <v>1390.6</v>
      </c>
      <c r="K153" s="39">
        <f t="shared" ref="K153:L156" si="100">J153/G153*100</f>
        <v>103.04099113785234</v>
      </c>
      <c r="L153" s="39">
        <f t="shared" si="100"/>
        <v>1.4115204265459225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1349.56</v>
      </c>
      <c r="H154" s="8">
        <v>7300</v>
      </c>
      <c r="I154" s="9">
        <v>7300</v>
      </c>
      <c r="J154" s="39">
        <v>1390.6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13272</v>
      </c>
      <c r="I155" s="58">
        <f t="shared" si="101"/>
        <v>13272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13272</v>
      </c>
      <c r="I156" s="8">
        <f t="shared" si="101"/>
        <v>13272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>
        <v>13272</v>
      </c>
      <c r="I157" s="9">
        <v>13272</v>
      </c>
      <c r="J157" s="39"/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K36"/>
  <sheetViews>
    <sheetView workbookViewId="0">
      <selection activeCell="D25" sqref="D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6" t="s">
        <v>47</v>
      </c>
      <c r="C2" s="156"/>
      <c r="D2" s="156"/>
      <c r="E2" s="156"/>
      <c r="F2" s="156"/>
      <c r="G2" s="156"/>
      <c r="H2" s="15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1624104.41</v>
      </c>
      <c r="D6" s="57">
        <f t="shared" ref="D6:F6" si="0">D7+D10+D12+D15+D19</f>
        <v>3532458</v>
      </c>
      <c r="E6" s="57">
        <f t="shared" si="0"/>
        <v>3532458</v>
      </c>
      <c r="F6" s="57">
        <f t="shared" si="0"/>
        <v>1769721.1199999999</v>
      </c>
      <c r="G6" s="57">
        <f>F6/C6*100</f>
        <v>108.96596974328763</v>
      </c>
      <c r="H6" s="57">
        <f>F6/E6*100</f>
        <v>50.098858075594954</v>
      </c>
    </row>
    <row r="7" spans="2:8" x14ac:dyDescent="0.25">
      <c r="B7" s="10" t="s">
        <v>17</v>
      </c>
      <c r="C7" s="57">
        <f>C8+C9</f>
        <v>1620064.6</v>
      </c>
      <c r="D7" s="57">
        <f t="shared" ref="D7:F7" si="1">D8+D9</f>
        <v>3441651</v>
      </c>
      <c r="E7" s="57">
        <f t="shared" si="1"/>
        <v>3441651</v>
      </c>
      <c r="F7" s="57">
        <f t="shared" si="1"/>
        <v>1718599.71</v>
      </c>
      <c r="G7" s="57">
        <f>F7/C7*100</f>
        <v>106.08217166154978</v>
      </c>
      <c r="H7" s="57">
        <f>F7/E7*100</f>
        <v>49.93532784120179</v>
      </c>
    </row>
    <row r="8" spans="2:8" x14ac:dyDescent="0.25">
      <c r="B8" s="26" t="s">
        <v>18</v>
      </c>
      <c r="C8" s="8">
        <v>1620064.6</v>
      </c>
      <c r="D8" s="8">
        <v>3441651</v>
      </c>
      <c r="E8" s="8">
        <v>3441651</v>
      </c>
      <c r="F8" s="39">
        <v>1718599.71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834.43</v>
      </c>
      <c r="D10" s="58">
        <f t="shared" ref="D10:F10" si="2">D11</f>
        <v>1726</v>
      </c>
      <c r="E10" s="58">
        <f t="shared" si="2"/>
        <v>1726</v>
      </c>
      <c r="F10" s="58">
        <f t="shared" si="2"/>
        <v>203.09</v>
      </c>
      <c r="G10" s="57">
        <f>F10/C10*100</f>
        <v>24.338770178445166</v>
      </c>
      <c r="H10" s="57">
        <f>F10/E10*100</f>
        <v>11.766512166859791</v>
      </c>
    </row>
    <row r="11" spans="2:8" x14ac:dyDescent="0.25">
      <c r="B11" s="28" t="s">
        <v>21</v>
      </c>
      <c r="C11" s="8">
        <v>834.43</v>
      </c>
      <c r="D11" s="8">
        <v>1726</v>
      </c>
      <c r="E11" s="8">
        <v>1726</v>
      </c>
      <c r="F11" s="39">
        <v>203.09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v>75809</v>
      </c>
      <c r="E12" s="58">
        <f t="shared" ref="E12:F12" si="3">E13+E14</f>
        <v>75809</v>
      </c>
      <c r="F12" s="58">
        <f t="shared" si="3"/>
        <v>49674.92</v>
      </c>
      <c r="G12" s="57" t="e">
        <f>F12/C12*100</f>
        <v>#DIV/0!</v>
      </c>
      <c r="H12" s="57">
        <f>F12/E12*100</f>
        <v>65.526415069450849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>
        <v>5309</v>
      </c>
      <c r="E14" s="9">
        <v>75809</v>
      </c>
      <c r="F14" s="39">
        <v>49674.92</v>
      </c>
      <c r="G14" s="39"/>
      <c r="H14" s="39"/>
    </row>
    <row r="15" spans="2:8" x14ac:dyDescent="0.25">
      <c r="B15" s="10" t="s">
        <v>84</v>
      </c>
      <c r="C15" s="58">
        <f>C16+C17+C18</f>
        <v>3205.38</v>
      </c>
      <c r="D15" s="58">
        <f t="shared" ref="D15:F15" si="4">D16+D17+D18</f>
        <v>13272</v>
      </c>
      <c r="E15" s="58">
        <f t="shared" si="4"/>
        <v>13272</v>
      </c>
      <c r="F15" s="58">
        <f t="shared" si="4"/>
        <v>1243.4000000000001</v>
      </c>
      <c r="G15" s="57">
        <f>F15/C15*100</f>
        <v>38.791032576480795</v>
      </c>
      <c r="H15" s="57">
        <f>F15/E15*100</f>
        <v>9.3685955394816176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>
        <v>3205.38</v>
      </c>
      <c r="D17" s="8">
        <v>13272</v>
      </c>
      <c r="E17" s="9">
        <v>13272</v>
      </c>
      <c r="F17" s="39">
        <v>1243.4000000000001</v>
      </c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1624104</v>
      </c>
      <c r="D22" s="58">
        <f t="shared" ref="D22:F22" si="6">D23+D26+D28+D31+D35</f>
        <v>3532458</v>
      </c>
      <c r="E22" s="58">
        <f t="shared" si="6"/>
        <v>3532458</v>
      </c>
      <c r="F22" s="58">
        <f t="shared" si="6"/>
        <v>1769721.1199999999</v>
      </c>
      <c r="G22" s="57">
        <f>F22/C22*100</f>
        <v>108.96599725140754</v>
      </c>
      <c r="H22" s="57">
        <f>F22/E22*100</f>
        <v>50.098858075594954</v>
      </c>
    </row>
    <row r="23" spans="2:11" x14ac:dyDescent="0.25">
      <c r="B23" s="10" t="s">
        <v>17</v>
      </c>
      <c r="C23" s="58">
        <f>C24+C25</f>
        <v>1620065</v>
      </c>
      <c r="D23" s="58">
        <f t="shared" ref="D23:F23" si="7">D24+D25</f>
        <v>3441651</v>
      </c>
      <c r="E23" s="58">
        <f t="shared" si="7"/>
        <v>3441651</v>
      </c>
      <c r="F23" s="58">
        <f t="shared" si="7"/>
        <v>1718599.71</v>
      </c>
      <c r="G23" s="57">
        <f>F23/C23*100</f>
        <v>106.0821454694719</v>
      </c>
      <c r="H23" s="57">
        <f>F23/E23*100</f>
        <v>49.93532784120179</v>
      </c>
    </row>
    <row r="24" spans="2:11" x14ac:dyDescent="0.25">
      <c r="B24" s="26" t="s">
        <v>18</v>
      </c>
      <c r="C24" s="8">
        <v>1620065</v>
      </c>
      <c r="D24" s="8">
        <v>3441651</v>
      </c>
      <c r="E24" s="9">
        <v>3441651</v>
      </c>
      <c r="F24" s="39">
        <v>1718599.71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834</v>
      </c>
      <c r="D26" s="58">
        <f t="shared" ref="D26:F26" si="8">D27</f>
        <v>1726</v>
      </c>
      <c r="E26" s="58">
        <f t="shared" si="8"/>
        <v>1726</v>
      </c>
      <c r="F26" s="58">
        <f t="shared" si="8"/>
        <v>203.09</v>
      </c>
      <c r="G26" s="57">
        <f>F26/C26*100</f>
        <v>24.351318944844124</v>
      </c>
      <c r="H26" s="57">
        <f>F26/E26*100</f>
        <v>11.766512166859791</v>
      </c>
    </row>
    <row r="27" spans="2:11" x14ac:dyDescent="0.25">
      <c r="B27" s="28" t="s">
        <v>21</v>
      </c>
      <c r="C27" s="8">
        <v>834</v>
      </c>
      <c r="D27" s="8">
        <v>1726</v>
      </c>
      <c r="E27" s="9">
        <v>1726</v>
      </c>
      <c r="F27" s="39">
        <v>203.09</v>
      </c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75809</v>
      </c>
      <c r="E28" s="58">
        <f t="shared" si="9"/>
        <v>75809</v>
      </c>
      <c r="F28" s="58">
        <f t="shared" si="9"/>
        <v>49674.92</v>
      </c>
      <c r="G28" s="57" t="e">
        <f>F28/C28*100</f>
        <v>#DIV/0!</v>
      </c>
      <c r="H28" s="57">
        <f>F28/E28*100</f>
        <v>65.526415069450849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>
        <v>75809</v>
      </c>
      <c r="E30" s="9">
        <v>75809</v>
      </c>
      <c r="F30" s="39">
        <v>49674.92</v>
      </c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3205</v>
      </c>
      <c r="D31" s="58">
        <f t="shared" ref="D31:F31" si="10">D32+D33+D34</f>
        <v>13272</v>
      </c>
      <c r="E31" s="58">
        <f t="shared" si="10"/>
        <v>13272</v>
      </c>
      <c r="F31" s="58">
        <f t="shared" si="10"/>
        <v>1243.4000000000001</v>
      </c>
      <c r="G31" s="57">
        <f>F31/C31*100</f>
        <v>38.795631825273013</v>
      </c>
      <c r="H31" s="57">
        <f>F31/E31*100</f>
        <v>9.3685955394816176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>
        <v>3205</v>
      </c>
      <c r="D33" s="8">
        <v>13272</v>
      </c>
      <c r="E33" s="9">
        <v>13272</v>
      </c>
      <c r="F33" s="39">
        <v>1243.4000000000001</v>
      </c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6"/>
  <sheetViews>
    <sheetView workbookViewId="0">
      <selection activeCell="D9" sqref="D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6" t="s">
        <v>48</v>
      </c>
      <c r="C2" s="156"/>
      <c r="D2" s="156"/>
      <c r="E2" s="156"/>
      <c r="F2" s="156"/>
      <c r="G2" s="156"/>
      <c r="H2" s="15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1624104.41</v>
      </c>
      <c r="D6" s="58">
        <f t="shared" ref="D6:F6" si="0">D7+D11</f>
        <v>3532458</v>
      </c>
      <c r="E6" s="58">
        <f t="shared" si="0"/>
        <v>3532458</v>
      </c>
      <c r="F6" s="58">
        <f t="shared" si="0"/>
        <v>1769721.12</v>
      </c>
      <c r="G6" s="39">
        <f>F6/C6*100</f>
        <v>108.96596974328763</v>
      </c>
      <c r="H6" s="39">
        <f>F6/E6*100</f>
        <v>50.098858075594954</v>
      </c>
    </row>
    <row r="7" spans="2:8" x14ac:dyDescent="0.25">
      <c r="B7" s="10" t="s">
        <v>90</v>
      </c>
      <c r="C7" s="58">
        <f>C8+C9+C10</f>
        <v>1624104.41</v>
      </c>
      <c r="D7" s="58">
        <f t="shared" ref="D7:F7" si="1">D8+D9+D10</f>
        <v>3532458</v>
      </c>
      <c r="E7" s="58">
        <f t="shared" si="1"/>
        <v>3532458</v>
      </c>
      <c r="F7" s="58">
        <f t="shared" si="1"/>
        <v>1769721.12</v>
      </c>
      <c r="G7" s="39">
        <f>F7/C7*100</f>
        <v>108.96596974328763</v>
      </c>
      <c r="H7" s="39">
        <f>F7/E7*100</f>
        <v>50.098858075594954</v>
      </c>
    </row>
    <row r="8" spans="2:8" x14ac:dyDescent="0.25">
      <c r="B8" s="16" t="s">
        <v>91</v>
      </c>
      <c r="C8" s="8">
        <v>1624104.41</v>
      </c>
      <c r="D8" s="8">
        <v>3532458</v>
      </c>
      <c r="E8" s="8">
        <v>3532458</v>
      </c>
      <c r="F8" s="39">
        <v>1769721.12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6" t="s">
        <v>10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6" t="s">
        <v>65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2" ht="15.75" customHeight="1" x14ac:dyDescent="0.25">
      <c r="B5" s="156" t="s">
        <v>49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9" t="s">
        <v>7</v>
      </c>
      <c r="C7" s="180"/>
      <c r="D7" s="180"/>
      <c r="E7" s="180"/>
      <c r="F7" s="181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79">
        <v>1</v>
      </c>
      <c r="C8" s="180"/>
      <c r="D8" s="180"/>
      <c r="E8" s="180"/>
      <c r="F8" s="181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6" t="s">
        <v>54</v>
      </c>
      <c r="C2" s="156"/>
      <c r="D2" s="156"/>
      <c r="E2" s="156"/>
      <c r="F2" s="156"/>
      <c r="G2" s="156"/>
      <c r="H2" s="15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I8015"/>
  <sheetViews>
    <sheetView zoomScale="80" zoomScaleNormal="80" workbookViewId="0">
      <pane ySplit="12" topLeftCell="A34" activePane="bottomLeft" state="frozen"/>
      <selection activeCell="D114" sqref="D114"/>
      <selection pane="bottomLeft" activeCell="K70" sqref="K70"/>
    </sheetView>
  </sheetViews>
  <sheetFormatPr defaultRowHeight="12.75" x14ac:dyDescent="0.2"/>
  <cols>
    <col min="1" max="1" width="16.28515625" style="153" customWidth="1"/>
    <col min="2" max="2" width="51.5703125" style="154" customWidth="1"/>
    <col min="3" max="3" width="20.28515625" style="154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221</v>
      </c>
      <c r="C2" s="68"/>
    </row>
    <row r="3" spans="1:6" s="68" customFormat="1" ht="43.5" customHeight="1" x14ac:dyDescent="0.2">
      <c r="A3" s="72" t="s">
        <v>222</v>
      </c>
      <c r="B3" s="66" t="s">
        <v>342</v>
      </c>
    </row>
    <row r="4" spans="1:6" s="68" customFormat="1" x14ac:dyDescent="0.2">
      <c r="A4" s="72" t="s">
        <v>223</v>
      </c>
      <c r="B4" s="73" t="s">
        <v>224</v>
      </c>
    </row>
    <row r="5" spans="1:6" s="68" customFormat="1" x14ac:dyDescent="0.2">
      <c r="A5" s="74"/>
      <c r="B5" s="75"/>
    </row>
    <row r="6" spans="1:6" s="68" customFormat="1" x14ac:dyDescent="0.2">
      <c r="A6" s="74" t="s">
        <v>225</v>
      </c>
      <c r="B6" s="75"/>
    </row>
    <row r="7" spans="1:6" s="68" customFormat="1" x14ac:dyDescent="0.2">
      <c r="A7" s="76" t="s">
        <v>226</v>
      </c>
      <c r="B7" s="75"/>
      <c r="C7" s="77">
        <f>C13+C136</f>
        <v>3441651</v>
      </c>
      <c r="D7" s="77">
        <f t="shared" ref="D7:E7" si="0">D13+D136</f>
        <v>3441651</v>
      </c>
      <c r="E7" s="77">
        <f t="shared" si="0"/>
        <v>1718599.71</v>
      </c>
      <c r="F7" s="76">
        <f>E7/D7*100</f>
        <v>49.93532784120179</v>
      </c>
    </row>
    <row r="8" spans="1:6" s="68" customFormat="1" x14ac:dyDescent="0.2">
      <c r="A8" s="76" t="s">
        <v>227</v>
      </c>
      <c r="B8" s="75"/>
      <c r="C8" s="77">
        <f>C75</f>
        <v>1726</v>
      </c>
      <c r="D8" s="77">
        <f t="shared" ref="D8:E8" si="1">D75</f>
        <v>1726</v>
      </c>
      <c r="E8" s="77">
        <f t="shared" si="1"/>
        <v>203.09</v>
      </c>
      <c r="F8" s="76">
        <f t="shared" ref="F8:F10" si="2">E8/D8*100</f>
        <v>11.766512166859791</v>
      </c>
    </row>
    <row r="9" spans="1:6" s="68" customFormat="1" x14ac:dyDescent="0.2">
      <c r="A9" s="76" t="s">
        <v>228</v>
      </c>
      <c r="B9" s="75"/>
      <c r="C9" s="78">
        <f>C97</f>
        <v>75809</v>
      </c>
      <c r="D9" s="78">
        <f t="shared" ref="D9:E9" si="3">D97</f>
        <v>75809</v>
      </c>
      <c r="E9" s="78">
        <f t="shared" si="3"/>
        <v>49674.92</v>
      </c>
      <c r="F9" s="76">
        <f t="shared" si="2"/>
        <v>65.526415069450849</v>
      </c>
    </row>
    <row r="10" spans="1:6" s="68" customFormat="1" x14ac:dyDescent="0.2">
      <c r="A10" s="79" t="s">
        <v>229</v>
      </c>
      <c r="B10" s="75"/>
      <c r="C10" s="78">
        <f>C112</f>
        <v>13272</v>
      </c>
      <c r="D10" s="78">
        <f t="shared" ref="D10:E10" si="4">D112</f>
        <v>13272</v>
      </c>
      <c r="E10" s="78">
        <f t="shared" si="4"/>
        <v>1243.4000000000001</v>
      </c>
      <c r="F10" s="79">
        <f t="shared" si="2"/>
        <v>9.3685955394816176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232</v>
      </c>
      <c r="B13" s="81" t="s">
        <v>233</v>
      </c>
      <c r="C13" s="82">
        <f>C14+C64</f>
        <v>3395198</v>
      </c>
      <c r="D13" s="82">
        <f t="shared" ref="D13:E13" si="5">D14+D64</f>
        <v>3395198</v>
      </c>
      <c r="E13" s="82">
        <f t="shared" si="5"/>
        <v>1680822.69</v>
      </c>
      <c r="F13" s="83">
        <f>E13/D13*100</f>
        <v>49.505881247573782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C15+C25+C58</f>
        <v>3371972</v>
      </c>
      <c r="D14" s="86">
        <f>D15+D25+D58</f>
        <v>3371972</v>
      </c>
      <c r="E14" s="86">
        <f t="shared" ref="E14" si="6">E15+E25+E58</f>
        <v>1679432.0899999999</v>
      </c>
      <c r="F14" s="87">
        <f>E14/D14*100</f>
        <v>49.805635693297567</v>
      </c>
    </row>
    <row r="15" spans="1:6" s="91" customFormat="1" ht="20.100000000000001" customHeight="1" thickBot="1" x14ac:dyDescent="0.25">
      <c r="A15" s="88" t="s">
        <v>234</v>
      </c>
      <c r="B15" s="89" t="s">
        <v>235</v>
      </c>
      <c r="C15" s="90">
        <f>C16+C19+C21</f>
        <v>2738735</v>
      </c>
      <c r="D15" s="90">
        <f t="shared" ref="D15:E15" si="7">D16+D19+D21</f>
        <v>2645535</v>
      </c>
      <c r="E15" s="90">
        <f t="shared" si="7"/>
        <v>1305043.94</v>
      </c>
      <c r="F15" s="87">
        <f>E15/D15*100</f>
        <v>49.330057625395241</v>
      </c>
    </row>
    <row r="16" spans="1:6" s="91" customFormat="1" ht="20.100000000000001" customHeight="1" thickBot="1" x14ac:dyDescent="0.25">
      <c r="A16" s="92" t="s">
        <v>236</v>
      </c>
      <c r="B16" s="93" t="s">
        <v>235</v>
      </c>
      <c r="C16" s="94">
        <f>C17+C18</f>
        <v>2289469</v>
      </c>
      <c r="D16" s="94">
        <f t="shared" ref="D16:E16" si="8">D17+D18</f>
        <v>2209469</v>
      </c>
      <c r="E16" s="94">
        <f t="shared" si="8"/>
        <v>1080123.7</v>
      </c>
      <c r="F16" s="94">
        <f>E16/D16*100</f>
        <v>48.886121507022729</v>
      </c>
    </row>
    <row r="17" spans="1:6" s="80" customFormat="1" ht="15.75" customHeight="1" thickTop="1" x14ac:dyDescent="0.2">
      <c r="A17" s="95" t="s">
        <v>237</v>
      </c>
      <c r="B17" s="96" t="s">
        <v>41</v>
      </c>
      <c r="C17" s="97">
        <v>2256288</v>
      </c>
      <c r="D17" s="97">
        <v>2176288</v>
      </c>
      <c r="E17" s="97">
        <v>1053148.56</v>
      </c>
      <c r="F17" s="97"/>
    </row>
    <row r="18" spans="1:6" s="80" customFormat="1" ht="15.75" customHeight="1" x14ac:dyDescent="0.2">
      <c r="A18" s="98" t="s">
        <v>238</v>
      </c>
      <c r="B18" s="99" t="s">
        <v>165</v>
      </c>
      <c r="C18" s="100">
        <v>33181</v>
      </c>
      <c r="D18" s="100">
        <v>33181</v>
      </c>
      <c r="E18" s="100">
        <v>26975.14</v>
      </c>
      <c r="F18" s="100"/>
    </row>
    <row r="19" spans="1:6" s="80" customFormat="1" ht="15.75" customHeight="1" thickBot="1" x14ac:dyDescent="0.25">
      <c r="A19" s="92" t="s">
        <v>239</v>
      </c>
      <c r="B19" s="93" t="s">
        <v>240</v>
      </c>
      <c r="C19" s="94">
        <f>C20</f>
        <v>76979</v>
      </c>
      <c r="D19" s="94">
        <f t="shared" ref="D19:E19" si="9">D20</f>
        <v>76979</v>
      </c>
      <c r="E19" s="94">
        <f t="shared" si="9"/>
        <v>46699.75</v>
      </c>
      <c r="F19" s="94">
        <f>E19/D19*100</f>
        <v>60.665571129788646</v>
      </c>
    </row>
    <row r="20" spans="1:6" s="80" customFormat="1" ht="18.75" customHeight="1" thickTop="1" x14ac:dyDescent="0.2">
      <c r="A20" s="98" t="s">
        <v>241</v>
      </c>
      <c r="B20" s="99" t="s">
        <v>166</v>
      </c>
      <c r="C20" s="101">
        <v>76979</v>
      </c>
      <c r="D20" s="101">
        <v>76979</v>
      </c>
      <c r="E20" s="101">
        <v>46699.75</v>
      </c>
      <c r="F20" s="101"/>
    </row>
    <row r="21" spans="1:6" s="80" customFormat="1" ht="18.75" customHeight="1" thickBot="1" x14ac:dyDescent="0.25">
      <c r="A21" s="92" t="s">
        <v>242</v>
      </c>
      <c r="B21" s="93" t="s">
        <v>243</v>
      </c>
      <c r="C21" s="94">
        <f>C22+C23</f>
        <v>372287</v>
      </c>
      <c r="D21" s="94">
        <f t="shared" ref="D21:E21" si="10">D22+D23</f>
        <v>359087</v>
      </c>
      <c r="E21" s="94">
        <f t="shared" si="10"/>
        <v>178220.49</v>
      </c>
      <c r="F21" s="94">
        <f>E21/D21*100</f>
        <v>49.631562824607961</v>
      </c>
    </row>
    <row r="22" spans="1:6" ht="15.75" customHeight="1" thickTop="1" x14ac:dyDescent="0.2">
      <c r="A22" s="102" t="s">
        <v>244</v>
      </c>
      <c r="B22" s="103" t="s">
        <v>168</v>
      </c>
      <c r="C22" s="97"/>
      <c r="D22" s="97"/>
      <c r="E22" s="97"/>
      <c r="F22" s="97"/>
    </row>
    <row r="23" spans="1:6" ht="15.75" customHeight="1" thickBot="1" x14ac:dyDescent="0.25">
      <c r="A23" s="102" t="s">
        <v>245</v>
      </c>
      <c r="B23" s="103" t="s">
        <v>169</v>
      </c>
      <c r="C23" s="97">
        <v>372287</v>
      </c>
      <c r="D23" s="97">
        <v>359087</v>
      </c>
      <c r="E23" s="97">
        <v>178220.49</v>
      </c>
      <c r="F23" s="97"/>
    </row>
    <row r="24" spans="1:6" ht="16.5" hidden="1" customHeight="1" thickBot="1" x14ac:dyDescent="0.25">
      <c r="A24" s="104" t="s">
        <v>246</v>
      </c>
      <c r="B24" s="105" t="s">
        <v>247</v>
      </c>
      <c r="C24" s="106">
        <v>0</v>
      </c>
    </row>
    <row r="25" spans="1:6" ht="19.5" customHeight="1" thickBot="1" x14ac:dyDescent="0.25">
      <c r="A25" s="88" t="s">
        <v>248</v>
      </c>
      <c r="B25" s="89" t="s">
        <v>249</v>
      </c>
      <c r="C25" s="90">
        <f>C26+C31+C38+C48+C50</f>
        <v>628061</v>
      </c>
      <c r="D25" s="90">
        <f t="shared" ref="D25:E25" si="11">D26+D31+D38+D48+D50</f>
        <v>721261</v>
      </c>
      <c r="E25" s="90">
        <f t="shared" si="11"/>
        <v>372435.01</v>
      </c>
      <c r="F25" s="87">
        <f>E25/D25*100</f>
        <v>51.63664886913336</v>
      </c>
    </row>
    <row r="26" spans="1:6" s="80" customFormat="1" ht="20.100000000000001" customHeight="1" thickBot="1" x14ac:dyDescent="0.25">
      <c r="A26" s="92" t="s">
        <v>250</v>
      </c>
      <c r="B26" s="107" t="s">
        <v>251</v>
      </c>
      <c r="C26" s="108">
        <f>C27+C28+C29+C30</f>
        <v>115735</v>
      </c>
      <c r="D26" s="108">
        <f t="shared" ref="D26:E26" si="12">D27+D28+D29+D30</f>
        <v>115735</v>
      </c>
      <c r="E26" s="108">
        <f t="shared" si="12"/>
        <v>49423.73</v>
      </c>
      <c r="F26" s="108">
        <f>E26/D26*100</f>
        <v>42.70422084935413</v>
      </c>
    </row>
    <row r="27" spans="1:6" s="80" customFormat="1" ht="15.75" customHeight="1" thickTop="1" x14ac:dyDescent="0.2">
      <c r="A27" s="95" t="s">
        <v>252</v>
      </c>
      <c r="B27" s="96" t="s">
        <v>43</v>
      </c>
      <c r="C27" s="109">
        <v>4645</v>
      </c>
      <c r="D27" s="109">
        <v>4645</v>
      </c>
      <c r="E27" s="109">
        <v>2003.44</v>
      </c>
      <c r="F27" s="109"/>
    </row>
    <row r="28" spans="1:6" ht="16.5" customHeight="1" x14ac:dyDescent="0.2">
      <c r="A28" s="102" t="s">
        <v>253</v>
      </c>
      <c r="B28" s="99" t="s">
        <v>170</v>
      </c>
      <c r="C28" s="109">
        <v>105515</v>
      </c>
      <c r="D28" s="109">
        <v>105515</v>
      </c>
      <c r="E28" s="109">
        <v>46001.18</v>
      </c>
      <c r="F28" s="109"/>
    </row>
    <row r="29" spans="1:6" s="80" customFormat="1" ht="15.75" customHeight="1" x14ac:dyDescent="0.2">
      <c r="A29" s="98" t="s">
        <v>254</v>
      </c>
      <c r="B29" s="99" t="s">
        <v>171</v>
      </c>
      <c r="C29" s="109">
        <v>3584</v>
      </c>
      <c r="D29" s="109">
        <v>3584</v>
      </c>
      <c r="E29" s="109">
        <v>339.11</v>
      </c>
      <c r="F29" s="109"/>
    </row>
    <row r="30" spans="1:6" s="80" customFormat="1" ht="15.75" customHeight="1" thickBot="1" x14ac:dyDescent="0.25">
      <c r="A30" s="110" t="s">
        <v>255</v>
      </c>
      <c r="B30" s="111" t="s">
        <v>172</v>
      </c>
      <c r="C30" s="109">
        <v>1991</v>
      </c>
      <c r="D30" s="109">
        <v>1991</v>
      </c>
      <c r="E30" s="109">
        <v>1080</v>
      </c>
      <c r="F30" s="109"/>
    </row>
    <row r="31" spans="1:6" s="80" customFormat="1" ht="20.100000000000001" customHeight="1" thickTop="1" thickBot="1" x14ac:dyDescent="0.25">
      <c r="A31" s="112" t="s">
        <v>256</v>
      </c>
      <c r="B31" s="113" t="s">
        <v>257</v>
      </c>
      <c r="C31" s="114">
        <f>C32+C34+C35+C36+C37</f>
        <v>141632</v>
      </c>
      <c r="D31" s="114">
        <f t="shared" ref="D31:E31" si="13">D32+D34+D35+D36+D37</f>
        <v>141632</v>
      </c>
      <c r="E31" s="114">
        <f t="shared" si="13"/>
        <v>74989.410000000018</v>
      </c>
      <c r="F31" s="108">
        <f>E31/D31*100</f>
        <v>52.94665753502035</v>
      </c>
    </row>
    <row r="32" spans="1:6" s="80" customFormat="1" ht="15.75" customHeight="1" thickTop="1" x14ac:dyDescent="0.2">
      <c r="A32" s="95" t="s">
        <v>258</v>
      </c>
      <c r="B32" s="96" t="s">
        <v>174</v>
      </c>
      <c r="C32" s="109">
        <v>92923</v>
      </c>
      <c r="D32" s="109">
        <v>92923</v>
      </c>
      <c r="E32" s="109">
        <v>59704.83</v>
      </c>
      <c r="F32" s="109"/>
    </row>
    <row r="33" spans="1:6" s="118" customFormat="1" ht="15.75" hidden="1" customHeight="1" thickTop="1" x14ac:dyDescent="0.2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">
      <c r="A34" s="98" t="s">
        <v>260</v>
      </c>
      <c r="B34" s="99" t="s">
        <v>176</v>
      </c>
      <c r="C34" s="109">
        <v>41144</v>
      </c>
      <c r="D34" s="109">
        <v>41144</v>
      </c>
      <c r="E34" s="109">
        <v>11235.93</v>
      </c>
      <c r="F34" s="109"/>
    </row>
    <row r="35" spans="1:6" s="80" customFormat="1" ht="15.75" customHeight="1" x14ac:dyDescent="0.2">
      <c r="A35" s="98" t="s">
        <v>261</v>
      </c>
      <c r="B35" s="99" t="s">
        <v>262</v>
      </c>
      <c r="C35" s="109">
        <v>3982</v>
      </c>
      <c r="D35" s="109">
        <v>3982</v>
      </c>
      <c r="E35" s="109">
        <v>2222.77</v>
      </c>
      <c r="F35" s="109"/>
    </row>
    <row r="36" spans="1:6" s="80" customFormat="1" ht="15.75" customHeight="1" x14ac:dyDescent="0.2">
      <c r="A36" s="98" t="s">
        <v>263</v>
      </c>
      <c r="B36" s="99" t="s">
        <v>178</v>
      </c>
      <c r="C36" s="109">
        <v>2654</v>
      </c>
      <c r="D36" s="109">
        <v>2654</v>
      </c>
      <c r="E36" s="109">
        <v>625.88</v>
      </c>
      <c r="F36" s="109"/>
    </row>
    <row r="37" spans="1:6" s="80" customFormat="1" ht="15.75" customHeight="1" thickBot="1" x14ac:dyDescent="0.25">
      <c r="A37" s="98" t="s">
        <v>264</v>
      </c>
      <c r="B37" s="99" t="s">
        <v>179</v>
      </c>
      <c r="C37" s="109">
        <v>929</v>
      </c>
      <c r="D37" s="109">
        <v>929</v>
      </c>
      <c r="E37" s="109">
        <v>1200</v>
      </c>
      <c r="F37" s="109"/>
    </row>
    <row r="38" spans="1:6" s="80" customFormat="1" ht="20.100000000000001" customHeight="1" thickTop="1" thickBot="1" x14ac:dyDescent="0.25">
      <c r="A38" s="112" t="s">
        <v>265</v>
      </c>
      <c r="B38" s="113" t="s">
        <v>266</v>
      </c>
      <c r="C38" s="114">
        <f>C39+C40+C41+C42+C43+C44+C45+C46+C47</f>
        <v>362731</v>
      </c>
      <c r="D38" s="114">
        <f t="shared" ref="D38:E38" si="14">D39+D40+D41+D42+D43+D44+D45+D46+D47</f>
        <v>455931</v>
      </c>
      <c r="E38" s="114">
        <f t="shared" si="14"/>
        <v>246241.95</v>
      </c>
      <c r="F38" s="108">
        <f>E38/D38*100</f>
        <v>54.008599985524128</v>
      </c>
    </row>
    <row r="39" spans="1:6" s="80" customFormat="1" ht="15.75" customHeight="1" thickTop="1" x14ac:dyDescent="0.2">
      <c r="A39" s="98" t="s">
        <v>267</v>
      </c>
      <c r="B39" s="99" t="s">
        <v>181</v>
      </c>
      <c r="C39" s="109">
        <v>238901</v>
      </c>
      <c r="D39" s="109">
        <v>238901</v>
      </c>
      <c r="E39" s="109">
        <v>84677.79</v>
      </c>
      <c r="F39" s="109"/>
    </row>
    <row r="40" spans="1:6" s="80" customFormat="1" ht="15.75" customHeight="1" x14ac:dyDescent="0.2">
      <c r="A40" s="98" t="s">
        <v>268</v>
      </c>
      <c r="B40" s="99" t="s">
        <v>182</v>
      </c>
      <c r="C40" s="109">
        <v>3849</v>
      </c>
      <c r="D40" s="109">
        <v>3849</v>
      </c>
      <c r="E40" s="109">
        <v>3428.44</v>
      </c>
      <c r="F40" s="109"/>
    </row>
    <row r="41" spans="1:6" s="80" customFormat="1" ht="15.75" customHeight="1" x14ac:dyDescent="0.2">
      <c r="A41" s="98" t="s">
        <v>269</v>
      </c>
      <c r="B41" s="99" t="s">
        <v>183</v>
      </c>
      <c r="C41" s="109">
        <v>3716</v>
      </c>
      <c r="D41" s="109">
        <v>3716</v>
      </c>
      <c r="E41" s="109">
        <v>841.7</v>
      </c>
      <c r="F41" s="109"/>
    </row>
    <row r="42" spans="1:6" s="80" customFormat="1" ht="15.75" customHeight="1" x14ac:dyDescent="0.2">
      <c r="A42" s="98" t="s">
        <v>270</v>
      </c>
      <c r="B42" s="99" t="s">
        <v>184</v>
      </c>
      <c r="C42" s="109">
        <v>9291</v>
      </c>
      <c r="D42" s="109">
        <v>9291</v>
      </c>
      <c r="E42" s="109">
        <v>2978.96</v>
      </c>
      <c r="F42" s="109"/>
    </row>
    <row r="43" spans="1:6" s="80" customFormat="1" ht="15.75" customHeight="1" x14ac:dyDescent="0.2">
      <c r="A43" s="98" t="s">
        <v>271</v>
      </c>
      <c r="B43" s="99" t="s">
        <v>185</v>
      </c>
      <c r="C43" s="109">
        <v>8760</v>
      </c>
      <c r="D43" s="109">
        <v>8760</v>
      </c>
      <c r="E43" s="109">
        <v>2805.39</v>
      </c>
      <c r="F43" s="109"/>
    </row>
    <row r="44" spans="1:6" s="80" customFormat="1" ht="15.75" customHeight="1" x14ac:dyDescent="0.2">
      <c r="A44" s="98" t="s">
        <v>272</v>
      </c>
      <c r="B44" s="99" t="s">
        <v>186</v>
      </c>
      <c r="C44" s="109">
        <v>18979</v>
      </c>
      <c r="D44" s="109">
        <v>18979</v>
      </c>
      <c r="E44" s="109">
        <v>10.36</v>
      </c>
      <c r="F44" s="109"/>
    </row>
    <row r="45" spans="1:6" s="80" customFormat="1" ht="15.75" customHeight="1" x14ac:dyDescent="0.2">
      <c r="A45" s="98" t="s">
        <v>273</v>
      </c>
      <c r="B45" s="99" t="s">
        <v>187</v>
      </c>
      <c r="C45" s="109">
        <v>70874</v>
      </c>
      <c r="D45" s="109">
        <v>164074</v>
      </c>
      <c r="E45" s="109">
        <v>143132.62</v>
      </c>
      <c r="F45" s="109"/>
    </row>
    <row r="46" spans="1:6" s="80" customFormat="1" ht="15.75" customHeight="1" x14ac:dyDescent="0.2">
      <c r="A46" s="98" t="s">
        <v>274</v>
      </c>
      <c r="B46" s="99" t="s">
        <v>188</v>
      </c>
      <c r="C46" s="109">
        <v>398</v>
      </c>
      <c r="D46" s="109">
        <v>398</v>
      </c>
      <c r="E46" s="109">
        <v>9.9600000000000009</v>
      </c>
      <c r="F46" s="109"/>
    </row>
    <row r="47" spans="1:6" s="80" customFormat="1" ht="15.75" customHeight="1" thickBot="1" x14ac:dyDescent="0.25">
      <c r="A47" s="98" t="s">
        <v>275</v>
      </c>
      <c r="B47" s="99" t="s">
        <v>189</v>
      </c>
      <c r="C47" s="109">
        <v>7963</v>
      </c>
      <c r="D47" s="109">
        <v>7963</v>
      </c>
      <c r="E47" s="109">
        <v>8356.73</v>
      </c>
      <c r="F47" s="109"/>
    </row>
    <row r="48" spans="1:6" s="80" customFormat="1" ht="38.25" customHeight="1" thickTop="1" thickBot="1" x14ac:dyDescent="0.25">
      <c r="A48" s="112" t="s">
        <v>276</v>
      </c>
      <c r="B48" s="113" t="s">
        <v>277</v>
      </c>
      <c r="C48" s="114">
        <f>C49</f>
        <v>3982</v>
      </c>
      <c r="D48" s="114">
        <f t="shared" ref="D48:E48" si="15">D49</f>
        <v>3982</v>
      </c>
      <c r="E48" s="114">
        <f t="shared" si="15"/>
        <v>1265.69</v>
      </c>
      <c r="F48" s="108">
        <f>E48/D48*100</f>
        <v>31.785283776996486</v>
      </c>
    </row>
    <row r="49" spans="1:9" s="80" customFormat="1" ht="15.75" customHeight="1" thickTop="1" thickBot="1" x14ac:dyDescent="0.25">
      <c r="A49" s="98" t="s">
        <v>278</v>
      </c>
      <c r="B49" s="99" t="s">
        <v>190</v>
      </c>
      <c r="C49" s="109">
        <v>3982</v>
      </c>
      <c r="D49" s="109">
        <v>3982</v>
      </c>
      <c r="E49" s="109">
        <v>1265.69</v>
      </c>
      <c r="F49" s="109"/>
    </row>
    <row r="50" spans="1:9" s="80" customFormat="1" ht="20.100000000000001" customHeight="1" thickTop="1" thickBot="1" x14ac:dyDescent="0.25">
      <c r="A50" s="112" t="s">
        <v>279</v>
      </c>
      <c r="B50" s="113" t="s">
        <v>280</v>
      </c>
      <c r="C50" s="114">
        <f>C52+C53+C54+C55+C56+C57</f>
        <v>3981</v>
      </c>
      <c r="D50" s="114">
        <f t="shared" ref="D50:E50" si="16">D52+D53+D54+D55+D56+D57</f>
        <v>3981</v>
      </c>
      <c r="E50" s="114">
        <f t="shared" si="16"/>
        <v>514.23</v>
      </c>
      <c r="F50" s="108">
        <f>E50/D50*100</f>
        <v>12.917106254709873</v>
      </c>
    </row>
    <row r="51" spans="1:9" s="80" customFormat="1" ht="25.5" hidden="1" customHeight="1" thickTop="1" thickBot="1" x14ac:dyDescent="0.25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">
      <c r="A52" s="98" t="s">
        <v>282</v>
      </c>
      <c r="B52" s="99" t="s">
        <v>193</v>
      </c>
      <c r="C52" s="109">
        <v>1327</v>
      </c>
      <c r="D52" s="109">
        <v>1327</v>
      </c>
      <c r="E52" s="109">
        <v>300</v>
      </c>
      <c r="F52" s="109"/>
    </row>
    <row r="53" spans="1:9" s="80" customFormat="1" ht="15.75" customHeight="1" x14ac:dyDescent="0.2">
      <c r="A53" s="98" t="s">
        <v>283</v>
      </c>
      <c r="B53" s="99" t="s">
        <v>194</v>
      </c>
      <c r="C53" s="109">
        <v>1327</v>
      </c>
      <c r="D53" s="109">
        <v>1327</v>
      </c>
      <c r="E53" s="109"/>
      <c r="F53" s="109"/>
    </row>
    <row r="54" spans="1:9" s="120" customFormat="1" ht="15.75" customHeight="1" x14ac:dyDescent="0.2">
      <c r="A54" s="102" t="s">
        <v>284</v>
      </c>
      <c r="B54" s="103" t="s">
        <v>195</v>
      </c>
      <c r="C54" s="119"/>
      <c r="D54" s="119"/>
      <c r="E54" s="119"/>
      <c r="F54" s="119"/>
    </row>
    <row r="55" spans="1:9" s="80" customFormat="1" ht="15.75" customHeight="1" x14ac:dyDescent="0.2">
      <c r="A55" s="98" t="s">
        <v>285</v>
      </c>
      <c r="B55" s="99" t="s">
        <v>196</v>
      </c>
      <c r="C55" s="109"/>
      <c r="D55" s="109"/>
      <c r="E55" s="109"/>
      <c r="F55" s="109"/>
    </row>
    <row r="56" spans="1:9" s="120" customFormat="1" ht="15.75" customHeight="1" x14ac:dyDescent="0.2">
      <c r="A56" s="102" t="s">
        <v>286</v>
      </c>
      <c r="B56" s="103" t="s">
        <v>197</v>
      </c>
      <c r="C56" s="109"/>
      <c r="D56" s="109"/>
      <c r="E56" s="109"/>
      <c r="F56" s="109"/>
    </row>
    <row r="57" spans="1:9" s="80" customFormat="1" ht="15.75" customHeight="1" thickBot="1" x14ac:dyDescent="0.25">
      <c r="A57" s="121" t="s">
        <v>287</v>
      </c>
      <c r="B57" s="122" t="s">
        <v>198</v>
      </c>
      <c r="C57" s="106">
        <v>1327</v>
      </c>
      <c r="D57" s="106">
        <v>1327</v>
      </c>
      <c r="E57" s="106">
        <v>214.23</v>
      </c>
      <c r="F57" s="106"/>
      <c r="I57" s="123"/>
    </row>
    <row r="58" spans="1:9" s="80" customFormat="1" ht="15.75" customHeight="1" thickBot="1" x14ac:dyDescent="0.25">
      <c r="A58" s="88" t="s">
        <v>288</v>
      </c>
      <c r="B58" s="89" t="s">
        <v>289</v>
      </c>
      <c r="C58" s="124">
        <f>C59+C61</f>
        <v>5176</v>
      </c>
      <c r="D58" s="124">
        <f t="shared" ref="D58:E58" si="17">D59+D61</f>
        <v>5176</v>
      </c>
      <c r="E58" s="124">
        <f t="shared" si="17"/>
        <v>1953.1399999999999</v>
      </c>
      <c r="F58" s="125">
        <f>E58/D58*100</f>
        <v>37.734544049459039</v>
      </c>
    </row>
    <row r="59" spans="1:9" s="80" customFormat="1" ht="20.100000000000001" customHeight="1" thickBot="1" x14ac:dyDescent="0.25">
      <c r="A59" s="92" t="s">
        <v>290</v>
      </c>
      <c r="B59" s="107" t="s">
        <v>291</v>
      </c>
      <c r="C59" s="108">
        <f>C60</f>
        <v>1327</v>
      </c>
      <c r="D59" s="108">
        <f t="shared" ref="D59:E59" si="18">D60</f>
        <v>1327</v>
      </c>
      <c r="E59" s="108">
        <f t="shared" si="18"/>
        <v>144.13999999999999</v>
      </c>
      <c r="F59" s="108">
        <f>E59/D59*100</f>
        <v>10.862094951017331</v>
      </c>
    </row>
    <row r="60" spans="1:9" s="80" customFormat="1" ht="27" customHeight="1" thickTop="1" thickBot="1" x14ac:dyDescent="0.25">
      <c r="A60" s="98" t="s">
        <v>292</v>
      </c>
      <c r="B60" s="99" t="s">
        <v>293</v>
      </c>
      <c r="C60" s="109">
        <v>1327</v>
      </c>
      <c r="D60" s="109">
        <v>1327</v>
      </c>
      <c r="E60" s="109">
        <v>144.13999999999999</v>
      </c>
      <c r="F60" s="109"/>
    </row>
    <row r="61" spans="1:9" s="80" customFormat="1" ht="20.100000000000001" customHeight="1" thickTop="1" thickBot="1" x14ac:dyDescent="0.25">
      <c r="A61" s="112" t="s">
        <v>294</v>
      </c>
      <c r="B61" s="113" t="s">
        <v>295</v>
      </c>
      <c r="C61" s="114">
        <f>C62+C63</f>
        <v>3849</v>
      </c>
      <c r="D61" s="114">
        <f t="shared" ref="D61:E61" si="19">D62+D63</f>
        <v>3849</v>
      </c>
      <c r="E61" s="114">
        <f t="shared" si="19"/>
        <v>1809</v>
      </c>
      <c r="F61" s="108">
        <f>E61/D61*100</f>
        <v>46.99922057677319</v>
      </c>
    </row>
    <row r="62" spans="1:9" s="120" customFormat="1" ht="15.75" customHeight="1" thickTop="1" x14ac:dyDescent="0.2">
      <c r="A62" s="102" t="s">
        <v>296</v>
      </c>
      <c r="B62" s="103" t="s">
        <v>203</v>
      </c>
      <c r="C62" s="119">
        <v>3584</v>
      </c>
      <c r="D62" s="119">
        <v>3584</v>
      </c>
      <c r="E62" s="119">
        <v>1809</v>
      </c>
      <c r="F62" s="119"/>
    </row>
    <row r="63" spans="1:9" s="120" customFormat="1" ht="15.75" customHeight="1" thickBot="1" x14ac:dyDescent="0.25">
      <c r="A63" s="104" t="s">
        <v>297</v>
      </c>
      <c r="B63" s="105" t="s">
        <v>204</v>
      </c>
      <c r="C63" s="126">
        <v>265</v>
      </c>
      <c r="D63" s="126">
        <v>265</v>
      </c>
      <c r="E63" s="126"/>
      <c r="F63" s="126"/>
    </row>
    <row r="64" spans="1:9" s="120" customFormat="1" ht="15.75" customHeight="1" thickBot="1" x14ac:dyDescent="0.25">
      <c r="A64" s="88" t="s">
        <v>298</v>
      </c>
      <c r="B64" s="89" t="s">
        <v>299</v>
      </c>
      <c r="C64" s="127">
        <f>C65+C72</f>
        <v>23226</v>
      </c>
      <c r="D64" s="127">
        <f t="shared" ref="D64:E64" si="20">D65+D72</f>
        <v>23226</v>
      </c>
      <c r="E64" s="127">
        <f t="shared" si="20"/>
        <v>1390.6</v>
      </c>
      <c r="F64" s="125">
        <f t="shared" ref="F64:F65" si="21">E64/D64*100</f>
        <v>5.9872556617583745</v>
      </c>
    </row>
    <row r="65" spans="1:6" s="120" customFormat="1" ht="26.25" thickBot="1" x14ac:dyDescent="0.25">
      <c r="A65" s="88" t="s">
        <v>300</v>
      </c>
      <c r="B65" s="128" t="s">
        <v>301</v>
      </c>
      <c r="C65" s="124">
        <f>C66+C70</f>
        <v>9954</v>
      </c>
      <c r="D65" s="124">
        <f t="shared" ref="D65:E65" si="22">D66+D70</f>
        <v>9954</v>
      </c>
      <c r="E65" s="124">
        <f t="shared" si="22"/>
        <v>1390.6</v>
      </c>
      <c r="F65" s="125">
        <f t="shared" si="21"/>
        <v>13.97026321076954</v>
      </c>
    </row>
    <row r="66" spans="1:6" s="80" customFormat="1" ht="20.25" customHeight="1" thickBot="1" x14ac:dyDescent="0.25">
      <c r="A66" s="92" t="s">
        <v>302</v>
      </c>
      <c r="B66" s="129" t="s">
        <v>303</v>
      </c>
      <c r="C66" s="108">
        <f>C67+C68+C69</f>
        <v>2654</v>
      </c>
      <c r="D66" s="108">
        <f t="shared" ref="D66:E66" si="23">D67+D68+D69</f>
        <v>2654</v>
      </c>
      <c r="E66" s="108">
        <f t="shared" si="23"/>
        <v>0</v>
      </c>
      <c r="F66" s="108">
        <f>E66/D66*100</f>
        <v>0</v>
      </c>
    </row>
    <row r="67" spans="1:6" s="80" customFormat="1" ht="15.75" customHeight="1" thickTop="1" x14ac:dyDescent="0.2">
      <c r="A67" s="98" t="s">
        <v>304</v>
      </c>
      <c r="B67" s="99" t="s">
        <v>208</v>
      </c>
      <c r="C67" s="109">
        <v>2654</v>
      </c>
      <c r="D67" s="109">
        <v>2654</v>
      </c>
      <c r="E67" s="109"/>
      <c r="F67" s="109"/>
    </row>
    <row r="68" spans="1:6" s="80" customFormat="1" ht="15.75" customHeight="1" x14ac:dyDescent="0.2">
      <c r="A68" s="98" t="s">
        <v>305</v>
      </c>
      <c r="B68" s="99" t="s">
        <v>209</v>
      </c>
      <c r="C68" s="109">
        <v>0</v>
      </c>
      <c r="D68" s="109"/>
      <c r="E68" s="109"/>
      <c r="F68" s="109"/>
    </row>
    <row r="69" spans="1:6" s="80" customFormat="1" ht="15.75" customHeight="1" thickBot="1" x14ac:dyDescent="0.25">
      <c r="A69" s="98" t="s">
        <v>306</v>
      </c>
      <c r="B69" s="99" t="s">
        <v>210</v>
      </c>
      <c r="C69" s="109">
        <v>0</v>
      </c>
      <c r="D69" s="109"/>
      <c r="E69" s="109"/>
      <c r="F69" s="109"/>
    </row>
    <row r="70" spans="1:6" s="80" customFormat="1" ht="19.5" customHeight="1" thickTop="1" thickBot="1" x14ac:dyDescent="0.25">
      <c r="A70" s="112" t="s">
        <v>307</v>
      </c>
      <c r="B70" s="130" t="s">
        <v>308</v>
      </c>
      <c r="C70" s="114">
        <f>C71</f>
        <v>7300</v>
      </c>
      <c r="D70" s="114">
        <f t="shared" ref="D70:E70" si="24">D71</f>
        <v>7300</v>
      </c>
      <c r="E70" s="114">
        <f t="shared" si="24"/>
        <v>1390.6</v>
      </c>
      <c r="F70" s="108">
        <f>E70/D70*100</f>
        <v>19.049315068493151</v>
      </c>
    </row>
    <row r="71" spans="1:6" s="80" customFormat="1" ht="15.75" customHeight="1" thickTop="1" thickBot="1" x14ac:dyDescent="0.25">
      <c r="A71" s="98" t="s">
        <v>309</v>
      </c>
      <c r="B71" s="99" t="s">
        <v>215</v>
      </c>
      <c r="C71" s="109">
        <v>7300</v>
      </c>
      <c r="D71" s="109">
        <v>7300</v>
      </c>
      <c r="E71" s="109">
        <v>1390.6</v>
      </c>
      <c r="F71" s="125">
        <f t="shared" ref="F71:F72" si="25">E71/D71*100</f>
        <v>19.049315068493151</v>
      </c>
    </row>
    <row r="72" spans="1:6" s="80" customFormat="1" ht="26.25" thickBot="1" x14ac:dyDescent="0.25">
      <c r="A72" s="88" t="s">
        <v>310</v>
      </c>
      <c r="B72" s="128" t="s">
        <v>311</v>
      </c>
      <c r="C72" s="124">
        <f>C73</f>
        <v>13272</v>
      </c>
      <c r="D72" s="124">
        <f t="shared" ref="D72:E73" si="26">D73</f>
        <v>13272</v>
      </c>
      <c r="E72" s="124">
        <f t="shared" si="26"/>
        <v>0</v>
      </c>
      <c r="F72" s="125">
        <f t="shared" si="25"/>
        <v>0</v>
      </c>
    </row>
    <row r="73" spans="1:6" s="80" customFormat="1" ht="19.5" customHeight="1" thickTop="1" thickBot="1" x14ac:dyDescent="0.25">
      <c r="A73" s="112" t="s">
        <v>312</v>
      </c>
      <c r="B73" s="130" t="s">
        <v>313</v>
      </c>
      <c r="C73" s="114">
        <f>C74</f>
        <v>13272</v>
      </c>
      <c r="D73" s="114">
        <f t="shared" si="26"/>
        <v>13272</v>
      </c>
      <c r="E73" s="114">
        <f t="shared" si="26"/>
        <v>0</v>
      </c>
      <c r="F73" s="108">
        <f>E73/D73*100</f>
        <v>0</v>
      </c>
    </row>
    <row r="74" spans="1:6" s="80" customFormat="1" ht="15.75" customHeight="1" thickTop="1" x14ac:dyDescent="0.2">
      <c r="A74" s="98" t="s">
        <v>314</v>
      </c>
      <c r="B74" s="99" t="s">
        <v>315</v>
      </c>
      <c r="C74" s="109">
        <v>13272</v>
      </c>
      <c r="D74" s="109">
        <v>13272</v>
      </c>
      <c r="E74" s="109"/>
      <c r="F74" s="109"/>
    </row>
    <row r="75" spans="1:6" ht="20.100000000000001" customHeight="1" thickBot="1" x14ac:dyDescent="0.25">
      <c r="A75" s="81" t="s">
        <v>316</v>
      </c>
      <c r="B75" s="131" t="s">
        <v>317</v>
      </c>
      <c r="C75" s="132">
        <f>C76+C89</f>
        <v>1726</v>
      </c>
      <c r="D75" s="132">
        <f t="shared" ref="D75:E75" si="27">D76+D89</f>
        <v>1726</v>
      </c>
      <c r="E75" s="132">
        <f t="shared" si="27"/>
        <v>203.09</v>
      </c>
      <c r="F75" s="83">
        <f>E75/D75*100</f>
        <v>11.766512166859791</v>
      </c>
    </row>
    <row r="76" spans="1:6" ht="20.100000000000001" customHeight="1" thickBot="1" x14ac:dyDescent="0.25">
      <c r="A76" s="84">
        <v>3</v>
      </c>
      <c r="B76" s="85" t="s">
        <v>318</v>
      </c>
      <c r="C76" s="86">
        <f>C77</f>
        <v>1726</v>
      </c>
      <c r="D76" s="86">
        <f t="shared" ref="D76:E76" si="28">D77</f>
        <v>1726</v>
      </c>
      <c r="E76" s="86">
        <f t="shared" si="28"/>
        <v>203.09</v>
      </c>
      <c r="F76" s="125">
        <f t="shared" ref="F76:F77" si="29">E76/D76*100</f>
        <v>11.766512166859791</v>
      </c>
    </row>
    <row r="77" spans="1:6" ht="20.100000000000001" customHeight="1" thickBot="1" x14ac:dyDescent="0.25">
      <c r="A77" s="88" t="s">
        <v>248</v>
      </c>
      <c r="B77" s="89" t="s">
        <v>249</v>
      </c>
      <c r="C77" s="90">
        <f>C78+C82+C85</f>
        <v>1726</v>
      </c>
      <c r="D77" s="90">
        <f t="shared" ref="D77:E77" si="30">D78+D82+D85</f>
        <v>1726</v>
      </c>
      <c r="E77" s="90">
        <f t="shared" si="30"/>
        <v>203.09</v>
      </c>
      <c r="F77" s="125">
        <f t="shared" si="29"/>
        <v>11.766512166859791</v>
      </c>
    </row>
    <row r="78" spans="1:6" ht="20.100000000000001" customHeight="1" thickTop="1" thickBot="1" x14ac:dyDescent="0.25">
      <c r="A78" s="112" t="s">
        <v>256</v>
      </c>
      <c r="B78" s="113" t="s">
        <v>257</v>
      </c>
      <c r="C78" s="113">
        <f>C79+C80+C81</f>
        <v>664</v>
      </c>
      <c r="D78" s="113">
        <f t="shared" ref="D78:E78" si="31">D79+D80+D81</f>
        <v>664</v>
      </c>
      <c r="E78" s="113">
        <f t="shared" si="31"/>
        <v>203.09</v>
      </c>
      <c r="F78" s="108">
        <f>E78/D78*100</f>
        <v>30.585843373493976</v>
      </c>
    </row>
    <row r="79" spans="1:6" s="80" customFormat="1" ht="15.75" customHeight="1" thickTop="1" x14ac:dyDescent="0.2">
      <c r="A79" s="98" t="s">
        <v>258</v>
      </c>
      <c r="B79" s="99" t="s">
        <v>319</v>
      </c>
      <c r="C79" s="109">
        <v>664</v>
      </c>
      <c r="D79" s="109">
        <v>664</v>
      </c>
      <c r="E79" s="109">
        <v>203.09</v>
      </c>
      <c r="F79" s="109"/>
    </row>
    <row r="80" spans="1:6" s="80" customFormat="1" ht="15.75" customHeight="1" x14ac:dyDescent="0.2">
      <c r="A80" s="98" t="s">
        <v>263</v>
      </c>
      <c r="B80" s="99" t="s">
        <v>320</v>
      </c>
      <c r="C80" s="109">
        <v>0</v>
      </c>
      <c r="D80" s="109"/>
      <c r="E80" s="109"/>
      <c r="F80" s="109"/>
    </row>
    <row r="81" spans="1:6" s="80" customFormat="1" ht="15.75" customHeight="1" thickBot="1" x14ac:dyDescent="0.25">
      <c r="A81" s="98" t="s">
        <v>260</v>
      </c>
      <c r="B81" s="99" t="s">
        <v>321</v>
      </c>
      <c r="C81" s="109">
        <v>0</v>
      </c>
      <c r="D81" s="109"/>
      <c r="E81" s="109"/>
      <c r="F81" s="109"/>
    </row>
    <row r="82" spans="1:6" s="80" customFormat="1" ht="15.75" customHeight="1" thickTop="1" thickBot="1" x14ac:dyDescent="0.25">
      <c r="A82" s="112" t="s">
        <v>265</v>
      </c>
      <c r="B82" s="113" t="s">
        <v>266</v>
      </c>
      <c r="C82" s="113">
        <f>C83+C84</f>
        <v>1062</v>
      </c>
      <c r="D82" s="113">
        <f t="shared" ref="D82:E82" si="32">D83+D84</f>
        <v>1062</v>
      </c>
      <c r="E82" s="113">
        <f t="shared" si="32"/>
        <v>0</v>
      </c>
      <c r="F82" s="108">
        <f>E82/D82*100</f>
        <v>0</v>
      </c>
    </row>
    <row r="83" spans="1:6" s="80" customFormat="1" ht="15.75" customHeight="1" thickTop="1" x14ac:dyDescent="0.2">
      <c r="A83" s="98" t="s">
        <v>268</v>
      </c>
      <c r="B83" s="99" t="s">
        <v>322</v>
      </c>
      <c r="C83" s="109">
        <v>0</v>
      </c>
      <c r="D83" s="109"/>
      <c r="E83" s="109"/>
      <c r="F83" s="109"/>
    </row>
    <row r="84" spans="1:6" s="80" customFormat="1" ht="15.75" customHeight="1" thickBot="1" x14ac:dyDescent="0.25">
      <c r="A84" s="98" t="s">
        <v>271</v>
      </c>
      <c r="B84" s="99" t="s">
        <v>323</v>
      </c>
      <c r="C84" s="109">
        <v>1062</v>
      </c>
      <c r="D84" s="109">
        <v>1062</v>
      </c>
      <c r="E84" s="109"/>
      <c r="F84" s="109"/>
    </row>
    <row r="85" spans="1:6" s="80" customFormat="1" ht="15.75" customHeight="1" thickTop="1" thickBot="1" x14ac:dyDescent="0.25">
      <c r="A85" s="112" t="s">
        <v>279</v>
      </c>
      <c r="B85" s="113" t="s">
        <v>280</v>
      </c>
      <c r="C85" s="113">
        <f>C86+C87+C88</f>
        <v>0</v>
      </c>
      <c r="D85" s="113">
        <f t="shared" ref="D85:E85" si="33">D86+D87+D88</f>
        <v>0</v>
      </c>
      <c r="E85" s="113">
        <f t="shared" si="33"/>
        <v>0</v>
      </c>
      <c r="F85" s="108" t="e">
        <f>E85/D85*100</f>
        <v>#DIV/0!</v>
      </c>
    </row>
    <row r="86" spans="1:6" s="80" customFormat="1" ht="15.75" customHeight="1" thickTop="1" x14ac:dyDescent="0.2">
      <c r="A86" s="98" t="s">
        <v>282</v>
      </c>
      <c r="B86" s="99" t="s">
        <v>324</v>
      </c>
      <c r="C86" s="109">
        <v>0</v>
      </c>
      <c r="D86" s="109"/>
      <c r="E86" s="109"/>
      <c r="F86" s="109"/>
    </row>
    <row r="87" spans="1:6" s="80" customFormat="1" ht="15.75" customHeight="1" x14ac:dyDescent="0.2">
      <c r="A87" s="98" t="s">
        <v>283</v>
      </c>
      <c r="B87" s="99" t="s">
        <v>325</v>
      </c>
      <c r="C87" s="109">
        <v>0</v>
      </c>
      <c r="D87" s="109"/>
      <c r="E87" s="109"/>
      <c r="F87" s="109"/>
    </row>
    <row r="88" spans="1:6" s="80" customFormat="1" ht="15.75" customHeight="1" thickBot="1" x14ac:dyDescent="0.25">
      <c r="A88" s="98" t="s">
        <v>287</v>
      </c>
      <c r="B88" s="99" t="s">
        <v>326</v>
      </c>
      <c r="C88" s="109">
        <v>0</v>
      </c>
      <c r="D88" s="109"/>
      <c r="E88" s="109"/>
      <c r="F88" s="109"/>
    </row>
    <row r="89" spans="1:6" s="80" customFormat="1" ht="15.75" customHeight="1" thickBot="1" x14ac:dyDescent="0.25">
      <c r="A89" s="88" t="s">
        <v>298</v>
      </c>
      <c r="B89" s="128" t="s">
        <v>299</v>
      </c>
      <c r="C89" s="124">
        <f>C90</f>
        <v>0</v>
      </c>
      <c r="D89" s="124">
        <f t="shared" ref="D89:E89" si="34">D90</f>
        <v>0</v>
      </c>
      <c r="E89" s="124">
        <f t="shared" si="34"/>
        <v>0</v>
      </c>
      <c r="F89" s="125" t="e">
        <f t="shared" ref="F89:F90" si="35">E89/D89*100</f>
        <v>#DIV/0!</v>
      </c>
    </row>
    <row r="90" spans="1:6" s="80" customFormat="1" ht="26.25" thickBot="1" x14ac:dyDescent="0.25">
      <c r="A90" s="88" t="s">
        <v>327</v>
      </c>
      <c r="B90" s="128" t="s">
        <v>328</v>
      </c>
      <c r="C90" s="133">
        <f>C91+C95</f>
        <v>0</v>
      </c>
      <c r="D90" s="133">
        <f t="shared" ref="D90:E90" si="36">D91+D95</f>
        <v>0</v>
      </c>
      <c r="E90" s="133">
        <f t="shared" si="36"/>
        <v>0</v>
      </c>
      <c r="F90" s="125" t="e">
        <f t="shared" si="35"/>
        <v>#DIV/0!</v>
      </c>
    </row>
    <row r="91" spans="1:6" s="80" customFormat="1" ht="15.75" customHeight="1" thickTop="1" thickBot="1" x14ac:dyDescent="0.25">
      <c r="A91" s="112" t="s">
        <v>302</v>
      </c>
      <c r="B91" s="130" t="s">
        <v>303</v>
      </c>
      <c r="C91" s="130">
        <f>C92+C93+C94</f>
        <v>0</v>
      </c>
      <c r="D91" s="130">
        <f t="shared" ref="D91:E91" si="37">D92+D93+D94</f>
        <v>0</v>
      </c>
      <c r="E91" s="130">
        <f t="shared" si="37"/>
        <v>0</v>
      </c>
      <c r="F91" s="108" t="e">
        <f>E91/D91*100</f>
        <v>#DIV/0!</v>
      </c>
    </row>
    <row r="92" spans="1:6" s="80" customFormat="1" ht="15.75" customHeight="1" thickTop="1" x14ac:dyDescent="0.2">
      <c r="A92" s="98" t="s">
        <v>304</v>
      </c>
      <c r="B92" s="99" t="s">
        <v>329</v>
      </c>
      <c r="C92" s="109">
        <v>0</v>
      </c>
      <c r="D92" s="109"/>
      <c r="E92" s="109"/>
      <c r="F92" s="109"/>
    </row>
    <row r="93" spans="1:6" s="80" customFormat="1" ht="15.75" customHeight="1" x14ac:dyDescent="0.2">
      <c r="A93" s="98" t="s">
        <v>305</v>
      </c>
      <c r="B93" s="99" t="s">
        <v>330</v>
      </c>
      <c r="C93" s="109">
        <v>0</v>
      </c>
      <c r="D93" s="109"/>
      <c r="E93" s="109"/>
      <c r="F93" s="109"/>
    </row>
    <row r="94" spans="1:6" s="80" customFormat="1" ht="15.75" customHeight="1" thickBot="1" x14ac:dyDescent="0.25">
      <c r="A94" s="98" t="s">
        <v>306</v>
      </c>
      <c r="B94" s="99" t="s">
        <v>331</v>
      </c>
      <c r="C94" s="106">
        <v>0</v>
      </c>
      <c r="D94" s="106"/>
      <c r="E94" s="106"/>
      <c r="F94" s="134"/>
    </row>
    <row r="95" spans="1:6" s="80" customFormat="1" ht="15.75" customHeight="1" thickTop="1" thickBot="1" x14ac:dyDescent="0.25">
      <c r="A95" s="112" t="s">
        <v>307</v>
      </c>
      <c r="B95" s="130" t="s">
        <v>308</v>
      </c>
      <c r="C95" s="130">
        <f>C96</f>
        <v>0</v>
      </c>
      <c r="D95" s="130">
        <f t="shared" ref="D95:E95" si="38">D96</f>
        <v>0</v>
      </c>
      <c r="E95" s="130">
        <f t="shared" si="38"/>
        <v>0</v>
      </c>
      <c r="F95" s="108" t="e">
        <f>E95/D95*100</f>
        <v>#DIV/0!</v>
      </c>
    </row>
    <row r="96" spans="1:6" s="80" customFormat="1" ht="15.75" customHeight="1" thickTop="1" x14ac:dyDescent="0.2">
      <c r="A96" s="98" t="s">
        <v>309</v>
      </c>
      <c r="B96" s="99" t="s">
        <v>215</v>
      </c>
      <c r="C96" s="134"/>
      <c r="D96" s="134"/>
      <c r="E96" s="134"/>
      <c r="F96" s="134"/>
    </row>
    <row r="97" spans="1:6" ht="20.100000000000001" customHeight="1" thickBot="1" x14ac:dyDescent="0.25">
      <c r="A97" s="81" t="s">
        <v>332</v>
      </c>
      <c r="B97" s="81" t="s">
        <v>333</v>
      </c>
      <c r="C97" s="82">
        <f>C98+C105</f>
        <v>75809</v>
      </c>
      <c r="D97" s="82">
        <f t="shared" ref="D97:E97" si="39">D98+D105</f>
        <v>75809</v>
      </c>
      <c r="E97" s="82">
        <f t="shared" si="39"/>
        <v>49674.92</v>
      </c>
      <c r="F97" s="83">
        <f>E97/D97*100</f>
        <v>65.526415069450849</v>
      </c>
    </row>
    <row r="98" spans="1:6" ht="20.100000000000001" customHeight="1" thickBot="1" x14ac:dyDescent="0.25">
      <c r="A98" s="84">
        <v>3</v>
      </c>
      <c r="B98" s="85" t="s">
        <v>334</v>
      </c>
      <c r="C98" s="86">
        <f>C99</f>
        <v>73154</v>
      </c>
      <c r="D98" s="86">
        <f t="shared" ref="D98:E99" si="40">D99</f>
        <v>73154</v>
      </c>
      <c r="E98" s="86">
        <f t="shared" si="40"/>
        <v>49674.92</v>
      </c>
      <c r="F98" s="133">
        <f>E98/D98*100</f>
        <v>67.904584848401996</v>
      </c>
    </row>
    <row r="99" spans="1:6" ht="20.100000000000001" customHeight="1" thickBot="1" x14ac:dyDescent="0.25">
      <c r="A99" s="88" t="s">
        <v>248</v>
      </c>
      <c r="B99" s="89" t="s">
        <v>249</v>
      </c>
      <c r="C99" s="90">
        <f>C100</f>
        <v>73154</v>
      </c>
      <c r="D99" s="90">
        <f t="shared" si="40"/>
        <v>73154</v>
      </c>
      <c r="E99" s="90">
        <f t="shared" si="40"/>
        <v>49674.92</v>
      </c>
      <c r="F99" s="133">
        <f>E99/D99*100</f>
        <v>67.904584848401996</v>
      </c>
    </row>
    <row r="100" spans="1:6" s="80" customFormat="1" ht="15.75" customHeight="1" thickTop="1" thickBot="1" x14ac:dyDescent="0.25">
      <c r="A100" s="112" t="s">
        <v>265</v>
      </c>
      <c r="B100" s="130" t="s">
        <v>266</v>
      </c>
      <c r="C100" s="130">
        <f>C101+C102+C103+C104</f>
        <v>73154</v>
      </c>
      <c r="D100" s="130">
        <f t="shared" ref="D100:E100" si="41">D101+D102+D103+D104</f>
        <v>73154</v>
      </c>
      <c r="E100" s="130">
        <f t="shared" si="41"/>
        <v>49674.92</v>
      </c>
      <c r="F100" s="108">
        <f>E100/D100*100</f>
        <v>67.904584848401996</v>
      </c>
    </row>
    <row r="101" spans="1:6" s="80" customFormat="1" ht="15.75" customHeight="1" thickTop="1" x14ac:dyDescent="0.2">
      <c r="A101" s="98" t="s">
        <v>267</v>
      </c>
      <c r="B101" s="99" t="s">
        <v>181</v>
      </c>
      <c r="C101" s="109">
        <v>0</v>
      </c>
      <c r="D101" s="109"/>
      <c r="E101" s="109"/>
      <c r="F101" s="109"/>
    </row>
    <row r="102" spans="1:6" s="80" customFormat="1" ht="15.75" customHeight="1" x14ac:dyDescent="0.2">
      <c r="A102" s="98" t="s">
        <v>268</v>
      </c>
      <c r="B102" s="99" t="s">
        <v>182</v>
      </c>
      <c r="C102" s="109">
        <v>0</v>
      </c>
      <c r="D102" s="109"/>
      <c r="E102" s="109"/>
      <c r="F102" s="109"/>
    </row>
    <row r="103" spans="1:6" s="80" customFormat="1" ht="16.5" customHeight="1" x14ac:dyDescent="0.2">
      <c r="A103" s="98" t="s">
        <v>271</v>
      </c>
      <c r="B103" s="99" t="s">
        <v>185</v>
      </c>
      <c r="C103" s="109">
        <v>3154</v>
      </c>
      <c r="D103" s="109">
        <v>3154</v>
      </c>
      <c r="E103" s="109"/>
      <c r="F103" s="109"/>
    </row>
    <row r="104" spans="1:6" s="80" customFormat="1" ht="15.75" customHeight="1" thickBot="1" x14ac:dyDescent="0.25">
      <c r="A104" s="98" t="s">
        <v>273</v>
      </c>
      <c r="B104" s="99" t="s">
        <v>187</v>
      </c>
      <c r="C104" s="109">
        <v>70000</v>
      </c>
      <c r="D104" s="109">
        <v>70000</v>
      </c>
      <c r="E104" s="109">
        <v>49674.92</v>
      </c>
      <c r="F104" s="109"/>
    </row>
    <row r="105" spans="1:6" s="80" customFormat="1" ht="15.75" customHeight="1" thickTop="1" thickBot="1" x14ac:dyDescent="0.25">
      <c r="A105" s="135" t="s">
        <v>298</v>
      </c>
      <c r="B105" s="136" t="s">
        <v>299</v>
      </c>
      <c r="C105" s="135">
        <f>C106+C109</f>
        <v>2655</v>
      </c>
      <c r="D105" s="136">
        <f t="shared" ref="D105:E105" si="42">D106+D109</f>
        <v>2655</v>
      </c>
      <c r="E105" s="135">
        <f t="shared" si="42"/>
        <v>0</v>
      </c>
      <c r="F105" s="136">
        <f>E105/D105*100</f>
        <v>0</v>
      </c>
    </row>
    <row r="106" spans="1:6" s="80" customFormat="1" ht="15.75" customHeight="1" thickTop="1" thickBot="1" x14ac:dyDescent="0.25">
      <c r="A106" s="135" t="s">
        <v>300</v>
      </c>
      <c r="B106" s="136" t="s">
        <v>301</v>
      </c>
      <c r="C106" s="135">
        <f>C107</f>
        <v>2655</v>
      </c>
      <c r="D106" s="136">
        <f t="shared" ref="D106:E107" si="43">D107</f>
        <v>2655</v>
      </c>
      <c r="E106" s="135">
        <f t="shared" si="43"/>
        <v>0</v>
      </c>
      <c r="F106" s="136">
        <f>E106/D106*100</f>
        <v>0</v>
      </c>
    </row>
    <row r="107" spans="1:6" s="80" customFormat="1" ht="20.25" customHeight="1" thickTop="1" thickBot="1" x14ac:dyDescent="0.25">
      <c r="A107" s="112" t="s">
        <v>302</v>
      </c>
      <c r="B107" s="130" t="s">
        <v>303</v>
      </c>
      <c r="C107" s="130">
        <f>C108</f>
        <v>2655</v>
      </c>
      <c r="D107" s="130">
        <f t="shared" si="43"/>
        <v>2655</v>
      </c>
      <c r="E107" s="130">
        <f t="shared" si="43"/>
        <v>0</v>
      </c>
      <c r="F107" s="108">
        <f>E107/D107*100</f>
        <v>0</v>
      </c>
    </row>
    <row r="108" spans="1:6" s="80" customFormat="1" ht="15.75" customHeight="1" thickTop="1" thickBot="1" x14ac:dyDescent="0.25">
      <c r="A108" s="98" t="s">
        <v>304</v>
      </c>
      <c r="B108" s="99" t="s">
        <v>208</v>
      </c>
      <c r="C108" s="99">
        <v>2655</v>
      </c>
      <c r="D108" s="99">
        <v>2655</v>
      </c>
      <c r="E108" s="99"/>
      <c r="F108" s="99"/>
    </row>
    <row r="109" spans="1:6" s="80" customFormat="1" ht="27" thickTop="1" thickBot="1" x14ac:dyDescent="0.25">
      <c r="A109" s="135" t="s">
        <v>310</v>
      </c>
      <c r="B109" s="137" t="s">
        <v>335</v>
      </c>
      <c r="C109" s="135">
        <f>C110</f>
        <v>0</v>
      </c>
      <c r="D109" s="135">
        <f>D110</f>
        <v>0</v>
      </c>
      <c r="E109" s="135">
        <f t="shared" ref="E109:E110" si="44">E110</f>
        <v>0</v>
      </c>
      <c r="F109" s="135" t="e">
        <f>E109/D109*100</f>
        <v>#DIV/0!</v>
      </c>
    </row>
    <row r="110" spans="1:6" s="80" customFormat="1" ht="15.75" customHeight="1" thickTop="1" thickBot="1" x14ac:dyDescent="0.25">
      <c r="A110" s="112" t="s">
        <v>312</v>
      </c>
      <c r="B110" s="130" t="s">
        <v>313</v>
      </c>
      <c r="C110" s="114">
        <f>C111</f>
        <v>0</v>
      </c>
      <c r="D110" s="114">
        <f t="shared" ref="D110" si="45">D111</f>
        <v>0</v>
      </c>
      <c r="E110" s="114">
        <f t="shared" si="44"/>
        <v>0</v>
      </c>
      <c r="F110" s="108" t="e">
        <f>E110/D110*100</f>
        <v>#DIV/0!</v>
      </c>
    </row>
    <row r="111" spans="1:6" s="80" customFormat="1" ht="15.75" customHeight="1" thickTop="1" x14ac:dyDescent="0.2">
      <c r="A111" s="98" t="s">
        <v>314</v>
      </c>
      <c r="B111" s="99" t="s">
        <v>315</v>
      </c>
      <c r="C111" s="109">
        <v>0</v>
      </c>
      <c r="D111" s="109"/>
      <c r="E111" s="109"/>
      <c r="F111" s="109"/>
    </row>
    <row r="112" spans="1:6" s="80" customFormat="1" ht="15.75" customHeight="1" thickBot="1" x14ac:dyDescent="0.25">
      <c r="A112" s="81" t="s">
        <v>336</v>
      </c>
      <c r="B112" s="81" t="s">
        <v>337</v>
      </c>
      <c r="C112" s="138">
        <f>C113+C129</f>
        <v>13272</v>
      </c>
      <c r="D112" s="138">
        <f t="shared" ref="D112:E112" si="46">D113+D129</f>
        <v>13272</v>
      </c>
      <c r="E112" s="138">
        <f t="shared" si="46"/>
        <v>1243.4000000000001</v>
      </c>
      <c r="F112" s="139">
        <f>E112/D112*100</f>
        <v>9.3685955394816176</v>
      </c>
    </row>
    <row r="113" spans="1:6" s="80" customFormat="1" ht="15.75" customHeight="1" thickTop="1" thickBot="1" x14ac:dyDescent="0.25">
      <c r="A113" s="135">
        <v>3</v>
      </c>
      <c r="B113" s="137" t="s">
        <v>318</v>
      </c>
      <c r="C113" s="140">
        <f>C114+C118</f>
        <v>13272</v>
      </c>
      <c r="D113" s="140">
        <f t="shared" ref="D113:E113" si="47">D114+D118</f>
        <v>13272</v>
      </c>
      <c r="E113" s="140">
        <f t="shared" si="47"/>
        <v>1243.4000000000001</v>
      </c>
      <c r="F113" s="136">
        <f>E113/D113*100</f>
        <v>9.3685955394816176</v>
      </c>
    </row>
    <row r="114" spans="1:6" s="80" customFormat="1" ht="15.75" customHeight="1" thickTop="1" thickBot="1" x14ac:dyDescent="0.25">
      <c r="A114" s="135" t="s">
        <v>234</v>
      </c>
      <c r="B114" s="137" t="s">
        <v>235</v>
      </c>
      <c r="C114" s="140">
        <f>C115+C116+C117</f>
        <v>6636</v>
      </c>
      <c r="D114" s="140">
        <f t="shared" ref="D114:E114" si="48">D115+D116+D117</f>
        <v>6636</v>
      </c>
      <c r="E114" s="140">
        <f t="shared" si="48"/>
        <v>0</v>
      </c>
      <c r="F114" s="136">
        <f>E114/D114*100</f>
        <v>0</v>
      </c>
    </row>
    <row r="115" spans="1:6" s="80" customFormat="1" ht="15.75" customHeight="1" thickTop="1" x14ac:dyDescent="0.2">
      <c r="A115" s="141" t="s">
        <v>238</v>
      </c>
      <c r="B115" s="142" t="s">
        <v>165</v>
      </c>
      <c r="C115" s="101">
        <v>6636</v>
      </c>
      <c r="D115" s="101">
        <v>6636</v>
      </c>
      <c r="E115" s="101"/>
      <c r="F115" s="119"/>
    </row>
    <row r="116" spans="1:6" s="80" customFormat="1" ht="15.75" customHeight="1" x14ac:dyDescent="0.2">
      <c r="A116" s="102" t="s">
        <v>245</v>
      </c>
      <c r="B116" s="103" t="s">
        <v>169</v>
      </c>
      <c r="C116" s="101"/>
      <c r="D116" s="101"/>
      <c r="E116" s="101"/>
      <c r="F116" s="119"/>
    </row>
    <row r="117" spans="1:6" s="80" customFormat="1" ht="15.75" customHeight="1" thickBot="1" x14ac:dyDescent="0.25">
      <c r="A117" s="102" t="s">
        <v>246</v>
      </c>
      <c r="B117" s="103" t="s">
        <v>247</v>
      </c>
      <c r="C117" s="101"/>
      <c r="D117" s="101"/>
      <c r="E117" s="101"/>
      <c r="F117" s="119"/>
    </row>
    <row r="118" spans="1:6" s="80" customFormat="1" ht="15.75" customHeight="1" thickTop="1" thickBot="1" x14ac:dyDescent="0.25">
      <c r="A118" s="135" t="s">
        <v>248</v>
      </c>
      <c r="B118" s="137" t="s">
        <v>251</v>
      </c>
      <c r="C118" s="140">
        <v>6636</v>
      </c>
      <c r="D118" s="140">
        <f>D119+D120+D123</f>
        <v>6636</v>
      </c>
      <c r="E118" s="140">
        <v>1243.4000000000001</v>
      </c>
      <c r="F118" s="136">
        <f>E118/D118*100</f>
        <v>18.737191078963235</v>
      </c>
    </row>
    <row r="119" spans="1:6" s="80" customFormat="1" ht="15.75" customHeight="1" thickTop="1" thickBot="1" x14ac:dyDescent="0.25">
      <c r="A119" s="102" t="s">
        <v>252</v>
      </c>
      <c r="B119" s="103" t="s">
        <v>43</v>
      </c>
      <c r="C119" s="101"/>
      <c r="D119" s="101"/>
      <c r="E119" s="101"/>
      <c r="F119" s="119"/>
    </row>
    <row r="120" spans="1:6" s="80" customFormat="1" ht="15.75" customHeight="1" thickTop="1" thickBot="1" x14ac:dyDescent="0.25">
      <c r="A120" s="112" t="s">
        <v>256</v>
      </c>
      <c r="B120" s="143" t="s">
        <v>257</v>
      </c>
      <c r="C120" s="144">
        <f>C121+C122</f>
        <v>5309</v>
      </c>
      <c r="D120" s="144">
        <f t="shared" ref="D120:E120" si="49">D121+D122</f>
        <v>5309</v>
      </c>
      <c r="E120" s="144">
        <f t="shared" si="49"/>
        <v>1243.4000000000001</v>
      </c>
      <c r="F120" s="144">
        <f>E120/D120*100</f>
        <v>23.420606517234884</v>
      </c>
    </row>
    <row r="121" spans="1:6" s="80" customFormat="1" ht="15.75" customHeight="1" thickTop="1" x14ac:dyDescent="0.2">
      <c r="A121" s="141" t="s">
        <v>258</v>
      </c>
      <c r="B121" s="142" t="s">
        <v>174</v>
      </c>
      <c r="C121" s="101">
        <v>5309</v>
      </c>
      <c r="D121" s="101">
        <v>5309</v>
      </c>
      <c r="E121" s="101">
        <v>1243.4000000000001</v>
      </c>
      <c r="F121" s="101"/>
    </row>
    <row r="122" spans="1:6" s="80" customFormat="1" ht="15.75" customHeight="1" thickBot="1" x14ac:dyDescent="0.25">
      <c r="A122" s="141" t="s">
        <v>260</v>
      </c>
      <c r="B122" s="145" t="s">
        <v>176</v>
      </c>
      <c r="C122" s="101"/>
      <c r="D122" s="101"/>
      <c r="E122" s="101"/>
      <c r="F122" s="101"/>
    </row>
    <row r="123" spans="1:6" s="80" customFormat="1" ht="15.75" customHeight="1" thickTop="1" thickBot="1" x14ac:dyDescent="0.25">
      <c r="A123" s="112" t="s">
        <v>265</v>
      </c>
      <c r="B123" s="143" t="s">
        <v>266</v>
      </c>
      <c r="C123" s="144">
        <f>C124+C125+C126</f>
        <v>1327</v>
      </c>
      <c r="D123" s="144">
        <f t="shared" ref="D123:E123" si="50">D124+D125+D126</f>
        <v>1327</v>
      </c>
      <c r="E123" s="144">
        <f t="shared" si="50"/>
        <v>0</v>
      </c>
      <c r="F123" s="144">
        <f>E123/D123*100</f>
        <v>0</v>
      </c>
    </row>
    <row r="124" spans="1:6" s="80" customFormat="1" ht="15.75" customHeight="1" thickTop="1" x14ac:dyDescent="0.2">
      <c r="A124" s="102" t="s">
        <v>267</v>
      </c>
      <c r="B124" s="103" t="s">
        <v>181</v>
      </c>
      <c r="C124" s="101">
        <v>1327</v>
      </c>
      <c r="D124" s="101">
        <v>1327</v>
      </c>
      <c r="E124" s="101"/>
      <c r="F124" s="101"/>
    </row>
    <row r="125" spans="1:6" s="80" customFormat="1" ht="15.75" customHeight="1" x14ac:dyDescent="0.2">
      <c r="A125" s="146" t="s">
        <v>338</v>
      </c>
      <c r="B125" s="103" t="s">
        <v>182</v>
      </c>
      <c r="C125" s="101"/>
      <c r="D125" s="101"/>
      <c r="E125" s="101"/>
      <c r="F125" s="101"/>
    </row>
    <row r="126" spans="1:6" s="80" customFormat="1" ht="15.75" customHeight="1" thickBot="1" x14ac:dyDescent="0.25">
      <c r="A126" s="102" t="s">
        <v>274</v>
      </c>
      <c r="B126" s="145" t="s">
        <v>188</v>
      </c>
      <c r="C126" s="101"/>
      <c r="D126" s="101"/>
      <c r="E126" s="101"/>
      <c r="F126" s="101"/>
    </row>
    <row r="127" spans="1:6" s="80" customFormat="1" ht="15.75" customHeight="1" thickTop="1" thickBot="1" x14ac:dyDescent="0.25">
      <c r="A127" s="112" t="s">
        <v>279</v>
      </c>
      <c r="B127" s="143" t="s">
        <v>280</v>
      </c>
      <c r="C127" s="144">
        <f>C128</f>
        <v>0</v>
      </c>
      <c r="D127" s="144">
        <f t="shared" ref="D127:E127" si="51">D128</f>
        <v>0</v>
      </c>
      <c r="E127" s="144">
        <f t="shared" si="51"/>
        <v>0</v>
      </c>
      <c r="F127" s="144" t="e">
        <f>E127/D127*100</f>
        <v>#DIV/0!</v>
      </c>
    </row>
    <row r="128" spans="1:6" s="80" customFormat="1" ht="27" customHeight="1" thickTop="1" thickBot="1" x14ac:dyDescent="0.25">
      <c r="A128" s="102" t="s">
        <v>281</v>
      </c>
      <c r="B128" s="145" t="s">
        <v>192</v>
      </c>
      <c r="C128" s="101"/>
      <c r="D128" s="101"/>
      <c r="E128" s="101"/>
      <c r="F128" s="101"/>
    </row>
    <row r="129" spans="1:7" s="80" customFormat="1" ht="21" customHeight="1" thickTop="1" thickBot="1" x14ac:dyDescent="0.2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2">D130+D133</f>
        <v>0</v>
      </c>
      <c r="E129" s="140">
        <f t="shared" si="52"/>
        <v>0</v>
      </c>
      <c r="F129" s="147" t="e">
        <f>E129/D129*100</f>
        <v>#DIV/0!</v>
      </c>
    </row>
    <row r="130" spans="1:7" s="80" customFormat="1" ht="27" thickTop="1" thickBot="1" x14ac:dyDescent="0.25">
      <c r="A130" s="135" t="s">
        <v>327</v>
      </c>
      <c r="B130" s="137" t="s">
        <v>328</v>
      </c>
      <c r="C130" s="140">
        <f>C131</f>
        <v>0</v>
      </c>
      <c r="D130" s="140">
        <f t="shared" ref="D130:E131" si="53">D131</f>
        <v>0</v>
      </c>
      <c r="E130" s="140">
        <f t="shared" si="53"/>
        <v>0</v>
      </c>
      <c r="F130" s="140"/>
    </row>
    <row r="131" spans="1:7" s="80" customFormat="1" ht="15.75" customHeight="1" thickTop="1" thickBot="1" x14ac:dyDescent="0.25">
      <c r="A131" s="112" t="s">
        <v>302</v>
      </c>
      <c r="B131" s="143" t="s">
        <v>303</v>
      </c>
      <c r="C131" s="144">
        <f>C132</f>
        <v>0</v>
      </c>
      <c r="D131" s="144">
        <f t="shared" si="53"/>
        <v>0</v>
      </c>
      <c r="E131" s="144">
        <f t="shared" si="53"/>
        <v>0</v>
      </c>
      <c r="F131" s="144" t="e">
        <f>E131/D131*100</f>
        <v>#DIV/0!</v>
      </c>
    </row>
    <row r="132" spans="1:7" s="80" customFormat="1" ht="15.75" customHeight="1" thickTop="1" thickBot="1" x14ac:dyDescent="0.25">
      <c r="A132" s="102" t="s">
        <v>304</v>
      </c>
      <c r="B132" s="103" t="s">
        <v>208</v>
      </c>
      <c r="C132" s="101"/>
      <c r="D132" s="101"/>
      <c r="E132" s="101"/>
      <c r="F132" s="101"/>
    </row>
    <row r="133" spans="1:7" s="80" customFormat="1" ht="27" thickTop="1" thickBot="1" x14ac:dyDescent="0.25">
      <c r="A133" s="135" t="s">
        <v>310</v>
      </c>
      <c r="B133" s="137" t="s">
        <v>335</v>
      </c>
      <c r="C133" s="140">
        <f>C134</f>
        <v>0</v>
      </c>
      <c r="D133" s="140">
        <f t="shared" ref="D133:E134" si="54">D134</f>
        <v>0</v>
      </c>
      <c r="E133" s="140">
        <f t="shared" si="54"/>
        <v>0</v>
      </c>
      <c r="F133" s="148"/>
    </row>
    <row r="134" spans="1:7" s="80" customFormat="1" ht="14.25" thickTop="1" thickBot="1" x14ac:dyDescent="0.25">
      <c r="A134" s="112" t="s">
        <v>312</v>
      </c>
      <c r="B134" s="112" t="s">
        <v>339</v>
      </c>
      <c r="C134" s="144">
        <f>C135</f>
        <v>0</v>
      </c>
      <c r="D134" s="144">
        <f t="shared" si="54"/>
        <v>0</v>
      </c>
      <c r="E134" s="144">
        <f t="shared" si="54"/>
        <v>0</v>
      </c>
      <c r="F134" s="144" t="e">
        <f>E134/D134*100</f>
        <v>#DIV/0!</v>
      </c>
    </row>
    <row r="135" spans="1:7" s="80" customFormat="1" ht="15.75" customHeight="1" thickTop="1" x14ac:dyDescent="0.2">
      <c r="A135" s="121" t="s">
        <v>314</v>
      </c>
      <c r="B135" s="122" t="s">
        <v>315</v>
      </c>
      <c r="C135" s="149"/>
      <c r="D135" s="149"/>
      <c r="E135" s="149"/>
      <c r="F135" s="149"/>
    </row>
    <row r="136" spans="1:7" s="150" customFormat="1" ht="20.100000000000001" customHeight="1" thickBot="1" x14ac:dyDescent="0.25">
      <c r="A136" s="76">
        <v>641001</v>
      </c>
      <c r="B136" s="76" t="s">
        <v>340</v>
      </c>
      <c r="C136" s="155">
        <v>46453</v>
      </c>
      <c r="D136" s="155">
        <v>46453</v>
      </c>
      <c r="E136" s="155">
        <v>37777.019999999997</v>
      </c>
      <c r="F136" s="76">
        <f>E136/D136*100</f>
        <v>81.323100768518714</v>
      </c>
    </row>
    <row r="137" spans="1:7" s="150" customFormat="1" ht="20.100000000000001" customHeight="1" thickTop="1" thickBot="1" x14ac:dyDescent="0.25">
      <c r="A137" s="135">
        <v>3</v>
      </c>
      <c r="B137" s="137" t="s">
        <v>318</v>
      </c>
      <c r="C137" s="140">
        <f>C138</f>
        <v>0</v>
      </c>
      <c r="D137" s="140">
        <f t="shared" ref="D137:E137" si="55">D138</f>
        <v>0</v>
      </c>
      <c r="E137" s="140">
        <f t="shared" si="55"/>
        <v>0</v>
      </c>
      <c r="F137" s="140" t="e">
        <f>E137/D137*100</f>
        <v>#DIV/0!</v>
      </c>
    </row>
    <row r="138" spans="1:7" s="150" customFormat="1" ht="20.100000000000001" customHeight="1" thickTop="1" thickBot="1" x14ac:dyDescent="0.25">
      <c r="A138" s="135" t="s">
        <v>248</v>
      </c>
      <c r="B138" s="137" t="s">
        <v>341</v>
      </c>
      <c r="C138" s="140">
        <f>C139+C142</f>
        <v>0</v>
      </c>
      <c r="D138" s="140">
        <f t="shared" ref="D138:E138" si="56">D139+D142</f>
        <v>0</v>
      </c>
      <c r="E138" s="140">
        <f t="shared" si="56"/>
        <v>0</v>
      </c>
      <c r="F138" s="140" t="e">
        <f>E138/D138*100</f>
        <v>#DIV/0!</v>
      </c>
    </row>
    <row r="139" spans="1:7" s="150" customFormat="1" ht="20.25" customHeight="1" thickTop="1" thickBot="1" x14ac:dyDescent="0.25">
      <c r="A139" s="112" t="s">
        <v>265</v>
      </c>
      <c r="B139" s="113" t="s">
        <v>266</v>
      </c>
      <c r="C139" s="151">
        <v>0</v>
      </c>
      <c r="D139" s="151">
        <v>0</v>
      </c>
      <c r="E139" s="151">
        <v>0</v>
      </c>
      <c r="F139" s="151" t="e">
        <f>E139/D139*100</f>
        <v>#DIV/0!</v>
      </c>
    </row>
    <row r="140" spans="1:7" s="150" customFormat="1" ht="20.25" customHeight="1" thickTop="1" x14ac:dyDescent="0.2">
      <c r="A140" s="98" t="s">
        <v>267</v>
      </c>
      <c r="B140" s="99" t="s">
        <v>181</v>
      </c>
      <c r="C140" s="97">
        <v>39817</v>
      </c>
      <c r="D140" s="97">
        <v>39817</v>
      </c>
      <c r="E140" s="97">
        <v>37511.58</v>
      </c>
      <c r="F140" s="97"/>
    </row>
    <row r="141" spans="1:7" s="80" customFormat="1" ht="15.75" customHeight="1" thickBot="1" x14ac:dyDescent="0.25">
      <c r="A141" s="98" t="s">
        <v>273</v>
      </c>
      <c r="B141" s="99" t="s">
        <v>187</v>
      </c>
      <c r="C141" s="97">
        <v>6636</v>
      </c>
      <c r="D141" s="97">
        <v>6636</v>
      </c>
      <c r="E141" s="97">
        <v>265.44</v>
      </c>
      <c r="F141" s="97"/>
    </row>
    <row r="142" spans="1:7" s="80" customFormat="1" ht="15.75" customHeight="1" thickTop="1" thickBot="1" x14ac:dyDescent="0.25">
      <c r="A142" s="112" t="s">
        <v>279</v>
      </c>
      <c r="B142" s="113" t="s">
        <v>280</v>
      </c>
      <c r="C142" s="152">
        <v>0</v>
      </c>
      <c r="D142" s="152">
        <v>0</v>
      </c>
      <c r="E142" s="152">
        <v>0</v>
      </c>
      <c r="F142" s="151" t="e">
        <f>E142/D142*100</f>
        <v>#DIV/0!</v>
      </c>
    </row>
    <row r="143" spans="1:7" s="80" customFormat="1" ht="24.75" customHeight="1" thickTop="1" x14ac:dyDescent="0.2">
      <c r="A143" s="98" t="s">
        <v>281</v>
      </c>
      <c r="B143" s="99" t="s">
        <v>192</v>
      </c>
      <c r="C143" s="97">
        <v>0</v>
      </c>
      <c r="D143" s="97"/>
      <c r="E143" s="97"/>
      <c r="F143" s="97"/>
    </row>
    <row r="144" spans="1:7" s="80" customFormat="1" ht="15.75" customHeight="1" x14ac:dyDescent="0.2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"/>
    <row r="148" spans="1:7" s="150" customFormat="1" ht="20.25" customHeight="1" x14ac:dyDescent="0.2"/>
    <row r="149" spans="1:7" s="150" customFormat="1" ht="20.25" customHeight="1" x14ac:dyDescent="0.2"/>
    <row r="150" spans="1:7" s="150" customFormat="1" ht="20.25" customHeight="1" x14ac:dyDescent="0.2"/>
    <row r="151" spans="1:7" s="150" customFormat="1" ht="20.25" customHeight="1" x14ac:dyDescent="0.2"/>
    <row r="152" spans="1:7" s="150" customFormat="1" ht="20.25" customHeight="1" x14ac:dyDescent="0.2"/>
    <row r="153" spans="1:7" s="150" customFormat="1" ht="20.25" customHeight="1" x14ac:dyDescent="0.2"/>
    <row r="154" spans="1:7" s="150" customFormat="1" ht="20.25" customHeight="1" x14ac:dyDescent="0.2"/>
    <row r="155" spans="1:7" s="150" customFormat="1" ht="20.25" customHeight="1" x14ac:dyDescent="0.2"/>
    <row r="156" spans="1:7" s="150" customFormat="1" ht="20.25" customHeight="1" x14ac:dyDescent="0.2"/>
    <row r="157" spans="1:7" s="150" customFormat="1" ht="20.25" customHeight="1" x14ac:dyDescent="0.2"/>
    <row r="158" spans="1:7" s="150" customFormat="1" ht="20.25" customHeight="1" x14ac:dyDescent="0.2"/>
    <row r="159" spans="1:7" s="150" customFormat="1" ht="20.25" customHeight="1" x14ac:dyDescent="0.2"/>
    <row r="160" spans="1:7" s="150" customFormat="1" ht="20.25" customHeight="1" x14ac:dyDescent="0.2"/>
    <row r="161" s="150" customFormat="1" x14ac:dyDescent="0.2"/>
    <row r="162" s="150" customFormat="1" ht="20.25" customHeight="1" x14ac:dyDescent="0.2"/>
    <row r="163" s="150" customFormat="1" ht="20.25" customHeight="1" x14ac:dyDescent="0.2"/>
    <row r="164" s="150" customFormat="1" ht="20.25" customHeight="1" x14ac:dyDescent="0.2"/>
    <row r="165" s="150" customFormat="1" ht="51.75" customHeight="1" x14ac:dyDescent="0.2"/>
    <row r="166" s="150" customFormat="1" ht="20.25" customHeight="1" x14ac:dyDescent="0.2"/>
    <row r="167" s="150" customFormat="1" ht="20.25" customHeight="1" x14ac:dyDescent="0.2"/>
    <row r="168" s="150" customFormat="1" ht="20.25" customHeight="1" x14ac:dyDescent="0.2"/>
    <row r="169" s="150" customFormat="1" ht="20.25" customHeight="1" x14ac:dyDescent="0.2"/>
    <row r="170" s="150" customFormat="1" ht="20.25" customHeight="1" x14ac:dyDescent="0.2"/>
    <row r="171" s="150" customFormat="1" ht="20.25" customHeight="1" x14ac:dyDescent="0.2"/>
    <row r="172" s="150" customFormat="1" ht="20.25" customHeight="1" x14ac:dyDescent="0.2"/>
    <row r="173" s="150" customFormat="1" ht="20.25" customHeight="1" x14ac:dyDescent="0.2"/>
    <row r="174" s="150" customFormat="1" ht="20.25" customHeight="1" x14ac:dyDescent="0.2"/>
    <row r="175" s="150" customFormat="1" ht="20.25" customHeight="1" x14ac:dyDescent="0.2"/>
    <row r="176" s="150" customFormat="1" ht="20.25" customHeight="1" x14ac:dyDescent="0.2"/>
    <row r="177" s="150" customFormat="1" ht="20.25" customHeight="1" x14ac:dyDescent="0.2"/>
    <row r="178" s="150" customFormat="1" ht="20.25" customHeight="1" x14ac:dyDescent="0.2"/>
    <row r="179" s="150" customFormat="1" ht="20.25" customHeight="1" x14ac:dyDescent="0.2"/>
    <row r="180" s="150" customFormat="1" ht="20.25" customHeight="1" x14ac:dyDescent="0.2"/>
    <row r="181" s="150" customFormat="1" ht="20.25" customHeight="1" x14ac:dyDescent="0.2"/>
    <row r="182" s="150" customFormat="1" ht="20.25" customHeight="1" x14ac:dyDescent="0.2"/>
    <row r="183" s="150" customFormat="1" ht="20.25" customHeight="1" x14ac:dyDescent="0.2"/>
    <row r="184" s="150" customFormat="1" ht="20.25" customHeight="1" x14ac:dyDescent="0.2"/>
    <row r="185" s="150" customFormat="1" ht="20.25" customHeight="1" x14ac:dyDescent="0.2"/>
    <row r="186" s="150" customFormat="1" ht="20.25" customHeight="1" x14ac:dyDescent="0.2"/>
    <row r="187" s="150" customFormat="1" ht="20.25" customHeight="1" x14ac:dyDescent="0.2"/>
    <row r="188" s="150" customFormat="1" ht="20.25" customHeight="1" x14ac:dyDescent="0.2"/>
    <row r="189" s="150" customFormat="1" ht="20.25" customHeight="1" x14ac:dyDescent="0.2"/>
    <row r="190" s="150" customFormat="1" ht="20.25" customHeight="1" x14ac:dyDescent="0.2"/>
    <row r="191" s="150" customFormat="1" ht="20.25" customHeight="1" x14ac:dyDescent="0.2"/>
    <row r="192" s="150" customFormat="1" ht="20.25" customHeight="1" x14ac:dyDescent="0.2"/>
    <row r="193" s="150" customFormat="1" ht="20.25" customHeight="1" x14ac:dyDescent="0.2"/>
    <row r="194" s="150" customFormat="1" ht="20.25" customHeight="1" x14ac:dyDescent="0.2"/>
    <row r="195" s="150" customFormat="1" ht="20.25" customHeight="1" x14ac:dyDescent="0.2"/>
    <row r="196" s="150" customFormat="1" ht="20.25" customHeight="1" x14ac:dyDescent="0.2"/>
    <row r="197" s="150" customFormat="1" ht="20.25" customHeight="1" x14ac:dyDescent="0.2"/>
    <row r="198" s="150" customFormat="1" ht="20.25" customHeight="1" x14ac:dyDescent="0.2"/>
    <row r="199" s="150" customFormat="1" ht="20.25" customHeight="1" x14ac:dyDescent="0.2"/>
    <row r="200" s="150" customFormat="1" ht="20.25" customHeight="1" x14ac:dyDescent="0.2"/>
    <row r="201" s="150" customFormat="1" ht="20.25" customHeight="1" x14ac:dyDescent="0.2"/>
    <row r="202" s="150" customFormat="1" ht="20.25" customHeight="1" x14ac:dyDescent="0.2"/>
    <row r="203" s="150" customFormat="1" ht="20.25" customHeight="1" x14ac:dyDescent="0.2"/>
    <row r="204" s="150" customFormat="1" ht="20.25" customHeight="1" x14ac:dyDescent="0.2"/>
    <row r="205" s="150" customFormat="1" ht="20.25" customHeight="1" x14ac:dyDescent="0.2"/>
    <row r="206" s="150" customFormat="1" ht="20.25" customHeight="1" x14ac:dyDescent="0.2"/>
    <row r="207" s="150" customFormat="1" ht="20.25" customHeight="1" x14ac:dyDescent="0.2"/>
    <row r="208" s="150" customFormat="1" ht="20.25" customHeight="1" x14ac:dyDescent="0.2"/>
    <row r="209" s="150" customFormat="1" ht="20.25" customHeight="1" x14ac:dyDescent="0.2"/>
    <row r="210" s="150" customFormat="1" ht="20.25" customHeight="1" x14ac:dyDescent="0.2"/>
    <row r="211" s="150" customFormat="1" ht="20.25" customHeight="1" x14ac:dyDescent="0.2"/>
    <row r="212" s="150" customFormat="1" ht="20.25" customHeight="1" x14ac:dyDescent="0.2"/>
    <row r="213" s="150" customFormat="1" ht="20.25" customHeight="1" x14ac:dyDescent="0.2"/>
    <row r="214" s="150" customFormat="1" ht="20.25" customHeight="1" x14ac:dyDescent="0.2"/>
    <row r="215" s="150" customFormat="1" ht="20.25" customHeight="1" x14ac:dyDescent="0.2"/>
    <row r="216" s="150" customFormat="1" ht="20.25" customHeight="1" x14ac:dyDescent="0.2"/>
    <row r="217" s="150" customFormat="1" ht="20.25" customHeight="1" x14ac:dyDescent="0.2"/>
    <row r="218" s="150" customFormat="1" ht="20.25" customHeight="1" x14ac:dyDescent="0.2"/>
    <row r="219" s="150" customFormat="1" ht="20.25" customHeight="1" x14ac:dyDescent="0.2"/>
    <row r="220" s="150" customFormat="1" ht="20.25" customHeight="1" x14ac:dyDescent="0.2"/>
    <row r="221" s="150" customFormat="1" ht="20.25" customHeight="1" x14ac:dyDescent="0.2"/>
    <row r="222" s="150" customFormat="1" ht="20.25" customHeight="1" x14ac:dyDescent="0.2"/>
    <row r="223" s="150" customFormat="1" ht="20.25" customHeight="1" x14ac:dyDescent="0.2"/>
    <row r="224" s="150" customFormat="1" ht="20.25" customHeight="1" x14ac:dyDescent="0.2"/>
    <row r="225" s="150" customFormat="1" ht="20.25" customHeight="1" x14ac:dyDescent="0.2"/>
    <row r="226" s="150" customFormat="1" ht="20.25" customHeight="1" x14ac:dyDescent="0.2"/>
    <row r="227" s="150" customFormat="1" ht="20.25" customHeight="1" x14ac:dyDescent="0.2"/>
    <row r="228" s="150" customFormat="1" ht="20.25" customHeight="1" x14ac:dyDescent="0.2"/>
    <row r="229" s="150" customFormat="1" ht="20.25" customHeight="1" x14ac:dyDescent="0.2"/>
    <row r="230" s="150" customFormat="1" ht="20.25" customHeight="1" x14ac:dyDescent="0.2"/>
    <row r="231" s="150" customFormat="1" ht="20.25" customHeight="1" x14ac:dyDescent="0.2"/>
    <row r="232" s="150" customFormat="1" ht="20.25" customHeight="1" x14ac:dyDescent="0.2"/>
    <row r="233" s="150" customFormat="1" ht="20.25" customHeight="1" x14ac:dyDescent="0.2"/>
    <row r="234" s="150" customFormat="1" ht="20.25" customHeight="1" x14ac:dyDescent="0.2"/>
    <row r="235" s="150" customFormat="1" ht="20.25" customHeight="1" x14ac:dyDescent="0.2"/>
    <row r="236" s="150" customFormat="1" ht="20.25" customHeight="1" x14ac:dyDescent="0.2"/>
    <row r="237" s="150" customFormat="1" ht="20.25" customHeight="1" x14ac:dyDescent="0.2"/>
    <row r="238" s="150" customFormat="1" x14ac:dyDescent="0.2"/>
    <row r="239" s="150" customFormat="1" x14ac:dyDescent="0.2"/>
    <row r="240" s="150" customFormat="1" x14ac:dyDescent="0.2"/>
    <row r="241" s="150" customFormat="1" x14ac:dyDescent="0.2"/>
    <row r="242" s="150" customFormat="1" x14ac:dyDescent="0.2"/>
    <row r="243" s="150" customFormat="1" x14ac:dyDescent="0.2"/>
    <row r="244" s="150" customFormat="1" x14ac:dyDescent="0.2"/>
    <row r="245" s="150" customFormat="1" x14ac:dyDescent="0.2"/>
    <row r="246" s="150" customFormat="1" x14ac:dyDescent="0.2"/>
    <row r="247" s="150" customFormat="1" x14ac:dyDescent="0.2"/>
    <row r="248" s="150" customFormat="1" x14ac:dyDescent="0.2"/>
    <row r="249" s="150" customFormat="1" x14ac:dyDescent="0.2"/>
    <row r="250" s="150" customFormat="1" x14ac:dyDescent="0.2"/>
    <row r="251" s="150" customFormat="1" x14ac:dyDescent="0.2"/>
    <row r="252" s="150" customFormat="1" x14ac:dyDescent="0.2"/>
    <row r="253" s="150" customFormat="1" x14ac:dyDescent="0.2"/>
    <row r="254" s="150" customFormat="1" x14ac:dyDescent="0.2"/>
    <row r="255" s="150" customFormat="1" x14ac:dyDescent="0.2"/>
    <row r="256" s="150" customFormat="1" x14ac:dyDescent="0.2"/>
    <row r="257" s="150" customFormat="1" x14ac:dyDescent="0.2"/>
    <row r="258" s="150" customFormat="1" x14ac:dyDescent="0.2"/>
    <row r="259" s="150" customFormat="1" x14ac:dyDescent="0.2"/>
    <row r="260" s="150" customFormat="1" x14ac:dyDescent="0.2"/>
    <row r="261" s="150" customFormat="1" x14ac:dyDescent="0.2"/>
    <row r="262" s="150" customFormat="1" x14ac:dyDescent="0.2"/>
    <row r="263" s="150" customFormat="1" x14ac:dyDescent="0.2"/>
    <row r="264" s="150" customFormat="1" x14ac:dyDescent="0.2"/>
    <row r="265" s="150" customFormat="1" x14ac:dyDescent="0.2"/>
    <row r="266" s="150" customFormat="1" x14ac:dyDescent="0.2"/>
    <row r="267" s="150" customFormat="1" x14ac:dyDescent="0.2"/>
    <row r="268" s="150" customFormat="1" x14ac:dyDescent="0.2"/>
    <row r="269" s="150" customFormat="1" x14ac:dyDescent="0.2"/>
    <row r="270" s="150" customFormat="1" x14ac:dyDescent="0.2"/>
    <row r="271" s="150" customFormat="1" x14ac:dyDescent="0.2"/>
    <row r="272" s="150" customFormat="1" x14ac:dyDescent="0.2"/>
    <row r="273" s="150" customFormat="1" x14ac:dyDescent="0.2"/>
    <row r="274" s="150" customFormat="1" x14ac:dyDescent="0.2"/>
    <row r="275" s="150" customFormat="1" x14ac:dyDescent="0.2"/>
    <row r="276" s="150" customFormat="1" x14ac:dyDescent="0.2"/>
    <row r="277" s="150" customFormat="1" x14ac:dyDescent="0.2"/>
    <row r="278" s="150" customFormat="1" x14ac:dyDescent="0.2"/>
    <row r="279" s="150" customFormat="1" x14ac:dyDescent="0.2"/>
    <row r="280" s="150" customFormat="1" x14ac:dyDescent="0.2"/>
    <row r="281" s="150" customFormat="1" x14ac:dyDescent="0.2"/>
    <row r="282" s="150" customFormat="1" x14ac:dyDescent="0.2"/>
    <row r="283" s="150" customFormat="1" x14ac:dyDescent="0.2"/>
    <row r="284" s="150" customFormat="1" x14ac:dyDescent="0.2"/>
    <row r="285" s="150" customFormat="1" x14ac:dyDescent="0.2"/>
    <row r="286" s="150" customFormat="1" x14ac:dyDescent="0.2"/>
    <row r="287" s="150" customFormat="1" x14ac:dyDescent="0.2"/>
    <row r="288" s="150" customFormat="1" x14ac:dyDescent="0.2"/>
    <row r="289" s="150" customFormat="1" x14ac:dyDescent="0.2"/>
    <row r="290" s="150" customFormat="1" x14ac:dyDescent="0.2"/>
    <row r="291" s="150" customFormat="1" x14ac:dyDescent="0.2"/>
    <row r="292" s="150" customFormat="1" x14ac:dyDescent="0.2"/>
    <row r="293" s="150" customFormat="1" x14ac:dyDescent="0.2"/>
    <row r="294" s="150" customFormat="1" x14ac:dyDescent="0.2"/>
    <row r="295" s="150" customFormat="1" x14ac:dyDescent="0.2"/>
    <row r="296" s="150" customFormat="1" x14ac:dyDescent="0.2"/>
    <row r="297" s="150" customFormat="1" x14ac:dyDescent="0.2"/>
    <row r="298" s="150" customFormat="1" x14ac:dyDescent="0.2"/>
    <row r="299" s="150" customFormat="1" x14ac:dyDescent="0.2"/>
    <row r="300" s="150" customFormat="1" x14ac:dyDescent="0.2"/>
    <row r="301" s="150" customFormat="1" x14ac:dyDescent="0.2"/>
    <row r="302" s="150" customFormat="1" x14ac:dyDescent="0.2"/>
    <row r="303" s="150" customFormat="1" x14ac:dyDescent="0.2"/>
    <row r="304" s="150" customFormat="1" x14ac:dyDescent="0.2"/>
    <row r="305" s="150" customFormat="1" x14ac:dyDescent="0.2"/>
    <row r="306" s="150" customFormat="1" x14ac:dyDescent="0.2"/>
    <row r="307" s="150" customFormat="1" x14ac:dyDescent="0.2"/>
    <row r="308" s="150" customFormat="1" x14ac:dyDescent="0.2"/>
    <row r="309" s="150" customFormat="1" x14ac:dyDescent="0.2"/>
    <row r="310" s="150" customFormat="1" x14ac:dyDescent="0.2"/>
    <row r="311" s="150" customFormat="1" x14ac:dyDescent="0.2"/>
    <row r="312" s="150" customFormat="1" x14ac:dyDescent="0.2"/>
    <row r="313" s="150" customFormat="1" x14ac:dyDescent="0.2"/>
    <row r="314" s="150" customFormat="1" x14ac:dyDescent="0.2"/>
    <row r="315" s="150" customFormat="1" x14ac:dyDescent="0.2"/>
    <row r="316" s="150" customFormat="1" x14ac:dyDescent="0.2"/>
    <row r="317" s="150" customFormat="1" x14ac:dyDescent="0.2"/>
    <row r="318" s="150" customFormat="1" x14ac:dyDescent="0.2"/>
    <row r="319" s="150" customFormat="1" x14ac:dyDescent="0.2"/>
    <row r="320" s="150" customFormat="1" x14ac:dyDescent="0.2"/>
    <row r="321" s="150" customFormat="1" x14ac:dyDescent="0.2"/>
    <row r="322" s="150" customFormat="1" x14ac:dyDescent="0.2"/>
    <row r="323" s="150" customFormat="1" x14ac:dyDescent="0.2"/>
    <row r="324" s="150" customFormat="1" x14ac:dyDescent="0.2"/>
    <row r="325" s="150" customFormat="1" x14ac:dyDescent="0.2"/>
    <row r="326" s="150" customFormat="1" x14ac:dyDescent="0.2"/>
    <row r="327" s="150" customFormat="1" x14ac:dyDescent="0.2"/>
    <row r="328" s="150" customFormat="1" x14ac:dyDescent="0.2"/>
    <row r="329" s="150" customFormat="1" x14ac:dyDescent="0.2"/>
    <row r="330" s="150" customFormat="1" x14ac:dyDescent="0.2"/>
    <row r="331" s="150" customFormat="1" x14ac:dyDescent="0.2"/>
    <row r="332" s="150" customFormat="1" x14ac:dyDescent="0.2"/>
    <row r="333" s="150" customFormat="1" x14ac:dyDescent="0.2"/>
    <row r="334" s="150" customFormat="1" x14ac:dyDescent="0.2"/>
    <row r="335" s="150" customFormat="1" x14ac:dyDescent="0.2"/>
    <row r="336" s="150" customFormat="1" x14ac:dyDescent="0.2"/>
    <row r="337" s="150" customFormat="1" x14ac:dyDescent="0.2"/>
    <row r="338" s="150" customFormat="1" x14ac:dyDescent="0.2"/>
    <row r="339" s="150" customFormat="1" x14ac:dyDescent="0.2"/>
    <row r="340" s="150" customFormat="1" x14ac:dyDescent="0.2"/>
    <row r="341" s="150" customFormat="1" x14ac:dyDescent="0.2"/>
    <row r="342" s="150" customFormat="1" x14ac:dyDescent="0.2"/>
    <row r="343" s="150" customFormat="1" x14ac:dyDescent="0.2"/>
    <row r="344" s="150" customFormat="1" x14ac:dyDescent="0.2"/>
    <row r="345" s="150" customFormat="1" x14ac:dyDescent="0.2"/>
    <row r="346" s="150" customFormat="1" x14ac:dyDescent="0.2"/>
    <row r="347" s="150" customFormat="1" x14ac:dyDescent="0.2"/>
    <row r="348" s="150" customFormat="1" x14ac:dyDescent="0.2"/>
    <row r="349" s="150" customFormat="1" x14ac:dyDescent="0.2"/>
    <row r="350" s="150" customFormat="1" x14ac:dyDescent="0.2"/>
    <row r="351" s="150" customFormat="1" x14ac:dyDescent="0.2"/>
    <row r="352" s="150" customFormat="1" x14ac:dyDescent="0.2"/>
    <row r="353" s="150" customFormat="1" x14ac:dyDescent="0.2"/>
    <row r="354" s="150" customFormat="1" x14ac:dyDescent="0.2"/>
    <row r="355" s="150" customFormat="1" x14ac:dyDescent="0.2"/>
    <row r="356" s="150" customFormat="1" x14ac:dyDescent="0.2"/>
    <row r="357" s="150" customFormat="1" x14ac:dyDescent="0.2"/>
    <row r="358" s="150" customFormat="1" x14ac:dyDescent="0.2"/>
    <row r="359" s="150" customFormat="1" x14ac:dyDescent="0.2"/>
    <row r="360" s="150" customFormat="1" x14ac:dyDescent="0.2"/>
    <row r="361" s="150" customFormat="1" x14ac:dyDescent="0.2"/>
    <row r="362" s="150" customFormat="1" x14ac:dyDescent="0.2"/>
    <row r="363" s="150" customFormat="1" x14ac:dyDescent="0.2"/>
    <row r="364" s="150" customFormat="1" x14ac:dyDescent="0.2"/>
    <row r="365" s="150" customFormat="1" x14ac:dyDescent="0.2"/>
    <row r="366" s="150" customFormat="1" x14ac:dyDescent="0.2"/>
    <row r="367" s="150" customFormat="1" x14ac:dyDescent="0.2"/>
    <row r="368" s="150" customFormat="1" x14ac:dyDescent="0.2"/>
    <row r="369" s="150" customFormat="1" x14ac:dyDescent="0.2"/>
    <row r="370" s="150" customFormat="1" x14ac:dyDescent="0.2"/>
    <row r="371" s="150" customFormat="1" x14ac:dyDescent="0.2"/>
    <row r="372" s="150" customFormat="1" x14ac:dyDescent="0.2"/>
    <row r="373" s="150" customFormat="1" x14ac:dyDescent="0.2"/>
    <row r="374" s="150" customFormat="1" x14ac:dyDescent="0.2"/>
    <row r="375" s="150" customFormat="1" x14ac:dyDescent="0.2"/>
    <row r="376" s="150" customFormat="1" x14ac:dyDescent="0.2"/>
    <row r="377" s="150" customFormat="1" x14ac:dyDescent="0.2"/>
    <row r="378" s="150" customFormat="1" x14ac:dyDescent="0.2"/>
    <row r="379" s="150" customFormat="1" x14ac:dyDescent="0.2"/>
    <row r="380" s="150" customFormat="1" x14ac:dyDescent="0.2"/>
    <row r="381" s="150" customFormat="1" x14ac:dyDescent="0.2"/>
    <row r="382" s="150" customFormat="1" x14ac:dyDescent="0.2"/>
    <row r="383" s="150" customFormat="1" x14ac:dyDescent="0.2"/>
    <row r="384" s="150" customFormat="1" x14ac:dyDescent="0.2"/>
    <row r="385" s="150" customFormat="1" x14ac:dyDescent="0.2"/>
    <row r="386" s="150" customFormat="1" x14ac:dyDescent="0.2"/>
    <row r="387" s="150" customFormat="1" x14ac:dyDescent="0.2"/>
    <row r="388" s="150" customFormat="1" x14ac:dyDescent="0.2"/>
    <row r="389" s="150" customFormat="1" x14ac:dyDescent="0.2"/>
    <row r="390" s="150" customFormat="1" x14ac:dyDescent="0.2"/>
    <row r="391" s="150" customFormat="1" x14ac:dyDescent="0.2"/>
    <row r="392" s="150" customFormat="1" x14ac:dyDescent="0.2"/>
    <row r="393" s="150" customFormat="1" x14ac:dyDescent="0.2"/>
    <row r="394" s="150" customFormat="1" x14ac:dyDescent="0.2"/>
    <row r="395" s="150" customFormat="1" x14ac:dyDescent="0.2"/>
    <row r="396" s="150" customFormat="1" x14ac:dyDescent="0.2"/>
    <row r="397" s="150" customFormat="1" x14ac:dyDescent="0.2"/>
    <row r="398" s="150" customFormat="1" x14ac:dyDescent="0.2"/>
    <row r="399" s="150" customFormat="1" x14ac:dyDescent="0.2"/>
    <row r="400" s="150" customFormat="1" x14ac:dyDescent="0.2"/>
    <row r="401" s="150" customFormat="1" x14ac:dyDescent="0.2"/>
    <row r="402" s="150" customFormat="1" x14ac:dyDescent="0.2"/>
    <row r="403" s="150" customFormat="1" x14ac:dyDescent="0.2"/>
    <row r="404" s="150" customFormat="1" x14ac:dyDescent="0.2"/>
    <row r="405" s="150" customFormat="1" x14ac:dyDescent="0.2"/>
    <row r="406" s="150" customFormat="1" x14ac:dyDescent="0.2"/>
    <row r="407" s="150" customFormat="1" x14ac:dyDescent="0.2"/>
    <row r="408" s="150" customFormat="1" x14ac:dyDescent="0.2"/>
    <row r="409" s="150" customFormat="1" x14ac:dyDescent="0.2"/>
    <row r="410" s="150" customFormat="1" x14ac:dyDescent="0.2"/>
    <row r="411" s="150" customFormat="1" x14ac:dyDescent="0.2"/>
    <row r="412" s="150" customFormat="1" x14ac:dyDescent="0.2"/>
    <row r="413" s="150" customFormat="1" x14ac:dyDescent="0.2"/>
    <row r="414" s="150" customFormat="1" x14ac:dyDescent="0.2"/>
    <row r="415" s="150" customFormat="1" x14ac:dyDescent="0.2"/>
    <row r="416" s="150" customFormat="1" x14ac:dyDescent="0.2"/>
    <row r="417" s="150" customFormat="1" x14ac:dyDescent="0.2"/>
    <row r="418" s="150" customFormat="1" x14ac:dyDescent="0.2"/>
    <row r="419" s="150" customFormat="1" x14ac:dyDescent="0.2"/>
    <row r="420" s="150" customFormat="1" x14ac:dyDescent="0.2"/>
    <row r="421" s="150" customFormat="1" x14ac:dyDescent="0.2"/>
    <row r="422" s="150" customFormat="1" x14ac:dyDescent="0.2"/>
    <row r="423" s="150" customFormat="1" x14ac:dyDescent="0.2"/>
    <row r="424" s="150" customFormat="1" x14ac:dyDescent="0.2"/>
    <row r="425" s="150" customFormat="1" x14ac:dyDescent="0.2"/>
    <row r="426" s="150" customFormat="1" x14ac:dyDescent="0.2"/>
    <row r="427" s="150" customFormat="1" x14ac:dyDescent="0.2"/>
    <row r="428" s="150" customFormat="1" x14ac:dyDescent="0.2"/>
    <row r="429" s="150" customFormat="1" x14ac:dyDescent="0.2"/>
    <row r="430" s="150" customFormat="1" x14ac:dyDescent="0.2"/>
    <row r="431" s="150" customFormat="1" x14ac:dyDescent="0.2"/>
    <row r="432" s="150" customFormat="1" x14ac:dyDescent="0.2"/>
    <row r="433" s="150" customFormat="1" x14ac:dyDescent="0.2"/>
    <row r="434" s="150" customFormat="1" x14ac:dyDescent="0.2"/>
    <row r="435" s="150" customFormat="1" x14ac:dyDescent="0.2"/>
    <row r="436" s="150" customFormat="1" x14ac:dyDescent="0.2"/>
    <row r="437" s="150" customFormat="1" x14ac:dyDescent="0.2"/>
    <row r="438" s="150" customFormat="1" x14ac:dyDescent="0.2"/>
    <row r="439" s="150" customFormat="1" x14ac:dyDescent="0.2"/>
    <row r="440" s="150" customFormat="1" x14ac:dyDescent="0.2"/>
    <row r="441" s="150" customFormat="1" x14ac:dyDescent="0.2"/>
    <row r="442" s="150" customFormat="1" x14ac:dyDescent="0.2"/>
    <row r="443" s="150" customFormat="1" x14ac:dyDescent="0.2"/>
    <row r="444" s="150" customFormat="1" x14ac:dyDescent="0.2"/>
    <row r="445" s="150" customFormat="1" x14ac:dyDescent="0.2"/>
    <row r="446" s="150" customFormat="1" x14ac:dyDescent="0.2"/>
    <row r="447" s="150" customFormat="1" x14ac:dyDescent="0.2"/>
    <row r="448" s="150" customFormat="1" x14ac:dyDescent="0.2"/>
    <row r="449" s="150" customFormat="1" x14ac:dyDescent="0.2"/>
    <row r="450" s="150" customFormat="1" x14ac:dyDescent="0.2"/>
    <row r="451" s="150" customFormat="1" x14ac:dyDescent="0.2"/>
    <row r="452" s="150" customFormat="1" x14ac:dyDescent="0.2"/>
    <row r="453" s="150" customFormat="1" x14ac:dyDescent="0.2"/>
    <row r="454" s="150" customFormat="1" x14ac:dyDescent="0.2"/>
    <row r="455" s="150" customFormat="1" x14ac:dyDescent="0.2"/>
    <row r="456" s="150" customFormat="1" x14ac:dyDescent="0.2"/>
    <row r="457" s="150" customFormat="1" x14ac:dyDescent="0.2"/>
    <row r="458" s="150" customFormat="1" x14ac:dyDescent="0.2"/>
    <row r="459" s="150" customFormat="1" x14ac:dyDescent="0.2"/>
    <row r="460" s="150" customFormat="1" x14ac:dyDescent="0.2"/>
    <row r="461" s="150" customFormat="1" x14ac:dyDescent="0.2"/>
    <row r="462" s="150" customFormat="1" x14ac:dyDescent="0.2"/>
    <row r="463" s="150" customFormat="1" x14ac:dyDescent="0.2"/>
    <row r="464" s="150" customFormat="1" x14ac:dyDescent="0.2"/>
    <row r="465" s="150" customFormat="1" x14ac:dyDescent="0.2"/>
    <row r="466" s="150" customFormat="1" x14ac:dyDescent="0.2"/>
    <row r="467" s="150" customFormat="1" x14ac:dyDescent="0.2"/>
    <row r="468" s="150" customFormat="1" x14ac:dyDescent="0.2"/>
    <row r="469" s="150" customFormat="1" x14ac:dyDescent="0.2"/>
    <row r="470" s="150" customFormat="1" x14ac:dyDescent="0.2"/>
    <row r="471" s="150" customFormat="1" x14ac:dyDescent="0.2"/>
    <row r="472" s="150" customFormat="1" x14ac:dyDescent="0.2"/>
    <row r="473" s="150" customFormat="1" x14ac:dyDescent="0.2"/>
    <row r="474" s="150" customFormat="1" x14ac:dyDescent="0.2"/>
    <row r="475" s="150" customFormat="1" x14ac:dyDescent="0.2"/>
    <row r="476" s="150" customFormat="1" x14ac:dyDescent="0.2"/>
    <row r="477" s="150" customFormat="1" x14ac:dyDescent="0.2"/>
    <row r="478" s="150" customFormat="1" x14ac:dyDescent="0.2"/>
    <row r="479" s="150" customFormat="1" x14ac:dyDescent="0.2"/>
    <row r="480" s="150" customFormat="1" x14ac:dyDescent="0.2"/>
    <row r="481" s="150" customFormat="1" x14ac:dyDescent="0.2"/>
    <row r="482" s="150" customFormat="1" x14ac:dyDescent="0.2"/>
    <row r="483" s="150" customFormat="1" x14ac:dyDescent="0.2"/>
    <row r="484" s="150" customFormat="1" x14ac:dyDescent="0.2"/>
    <row r="485" s="150" customFormat="1" x14ac:dyDescent="0.2"/>
    <row r="486" s="150" customFormat="1" x14ac:dyDescent="0.2"/>
    <row r="487" s="150" customFormat="1" x14ac:dyDescent="0.2"/>
    <row r="488" s="150" customFormat="1" x14ac:dyDescent="0.2"/>
    <row r="489" s="150" customFormat="1" x14ac:dyDescent="0.2"/>
    <row r="490" s="150" customFormat="1" x14ac:dyDescent="0.2"/>
    <row r="491" s="150" customFormat="1" x14ac:dyDescent="0.2"/>
    <row r="492" s="150" customFormat="1" x14ac:dyDescent="0.2"/>
    <row r="493" s="150" customFormat="1" x14ac:dyDescent="0.2"/>
    <row r="494" s="150" customFormat="1" x14ac:dyDescent="0.2"/>
    <row r="495" s="150" customFormat="1" x14ac:dyDescent="0.2"/>
    <row r="496" s="150" customFormat="1" x14ac:dyDescent="0.2"/>
    <row r="497" s="150" customFormat="1" x14ac:dyDescent="0.2"/>
    <row r="498" s="150" customFormat="1" x14ac:dyDescent="0.2"/>
    <row r="499" s="150" customFormat="1" x14ac:dyDescent="0.2"/>
    <row r="500" s="150" customFormat="1" x14ac:dyDescent="0.2"/>
    <row r="501" s="150" customFormat="1" x14ac:dyDescent="0.2"/>
    <row r="502" s="150" customFormat="1" x14ac:dyDescent="0.2"/>
    <row r="503" s="150" customFormat="1" x14ac:dyDescent="0.2"/>
    <row r="504" s="150" customFormat="1" x14ac:dyDescent="0.2"/>
    <row r="505" s="150" customFormat="1" x14ac:dyDescent="0.2"/>
    <row r="506" s="150" customFormat="1" x14ac:dyDescent="0.2"/>
    <row r="507" s="150" customFormat="1" x14ac:dyDescent="0.2"/>
    <row r="508" s="150" customFormat="1" x14ac:dyDescent="0.2"/>
    <row r="509" s="150" customFormat="1" x14ac:dyDescent="0.2"/>
    <row r="510" s="150" customFormat="1" x14ac:dyDescent="0.2"/>
    <row r="511" s="150" customFormat="1" x14ac:dyDescent="0.2"/>
    <row r="512" s="150" customFormat="1" x14ac:dyDescent="0.2"/>
    <row r="513" s="150" customFormat="1" x14ac:dyDescent="0.2"/>
    <row r="514" s="150" customFormat="1" x14ac:dyDescent="0.2"/>
    <row r="515" s="150" customFormat="1" x14ac:dyDescent="0.2"/>
    <row r="516" s="150" customFormat="1" x14ac:dyDescent="0.2"/>
    <row r="517" s="150" customFormat="1" x14ac:dyDescent="0.2"/>
    <row r="518" s="150" customFormat="1" x14ac:dyDescent="0.2"/>
    <row r="519" s="150" customFormat="1" x14ac:dyDescent="0.2"/>
    <row r="520" s="150" customFormat="1" x14ac:dyDescent="0.2"/>
    <row r="521" s="150" customFormat="1" x14ac:dyDescent="0.2"/>
    <row r="522" s="150" customFormat="1" x14ac:dyDescent="0.2"/>
    <row r="523" s="150" customFormat="1" x14ac:dyDescent="0.2"/>
    <row r="524" s="150" customFormat="1" x14ac:dyDescent="0.2"/>
    <row r="525" s="150" customFormat="1" x14ac:dyDescent="0.2"/>
    <row r="526" s="150" customFormat="1" x14ac:dyDescent="0.2"/>
    <row r="527" s="150" customFormat="1" x14ac:dyDescent="0.2"/>
    <row r="528" s="150" customFormat="1" x14ac:dyDescent="0.2"/>
    <row r="529" s="150" customFormat="1" x14ac:dyDescent="0.2"/>
    <row r="530" s="150" customFormat="1" x14ac:dyDescent="0.2"/>
    <row r="531" s="150" customFormat="1" x14ac:dyDescent="0.2"/>
    <row r="532" s="150" customFormat="1" x14ac:dyDescent="0.2"/>
    <row r="533" s="150" customFormat="1" x14ac:dyDescent="0.2"/>
    <row r="534" s="150" customFormat="1" x14ac:dyDescent="0.2"/>
    <row r="535" s="150" customFormat="1" x14ac:dyDescent="0.2"/>
    <row r="536" s="150" customFormat="1" x14ac:dyDescent="0.2"/>
    <row r="537" s="150" customFormat="1" x14ac:dyDescent="0.2"/>
    <row r="538" s="150" customFormat="1" x14ac:dyDescent="0.2"/>
    <row r="539" s="150" customFormat="1" x14ac:dyDescent="0.2"/>
    <row r="540" s="150" customFormat="1" x14ac:dyDescent="0.2"/>
    <row r="541" s="150" customFormat="1" x14ac:dyDescent="0.2"/>
    <row r="542" s="150" customFormat="1" x14ac:dyDescent="0.2"/>
    <row r="543" s="150" customFormat="1" x14ac:dyDescent="0.2"/>
    <row r="544" s="150" customFormat="1" x14ac:dyDescent="0.2"/>
    <row r="545" s="150" customFormat="1" x14ac:dyDescent="0.2"/>
    <row r="546" s="150" customFormat="1" x14ac:dyDescent="0.2"/>
    <row r="547" s="150" customFormat="1" x14ac:dyDescent="0.2"/>
    <row r="548" s="150" customFormat="1" x14ac:dyDescent="0.2"/>
    <row r="549" s="150" customFormat="1" x14ac:dyDescent="0.2"/>
    <row r="550" s="150" customFormat="1" x14ac:dyDescent="0.2"/>
    <row r="551" s="150" customFormat="1" x14ac:dyDescent="0.2"/>
    <row r="552" s="150" customFormat="1" x14ac:dyDescent="0.2"/>
    <row r="553" s="150" customFormat="1" x14ac:dyDescent="0.2"/>
    <row r="554" s="150" customFormat="1" x14ac:dyDescent="0.2"/>
    <row r="555" s="150" customFormat="1" x14ac:dyDescent="0.2"/>
    <row r="556" s="150" customFormat="1" x14ac:dyDescent="0.2"/>
    <row r="557" s="150" customFormat="1" x14ac:dyDescent="0.2"/>
    <row r="558" s="150" customFormat="1" x14ac:dyDescent="0.2"/>
    <row r="559" s="150" customFormat="1" x14ac:dyDescent="0.2"/>
    <row r="560" s="150" customFormat="1" x14ac:dyDescent="0.2"/>
    <row r="561" s="150" customFormat="1" x14ac:dyDescent="0.2"/>
    <row r="562" s="150" customFormat="1" x14ac:dyDescent="0.2"/>
    <row r="563" s="150" customFormat="1" x14ac:dyDescent="0.2"/>
    <row r="564" s="150" customFormat="1" x14ac:dyDescent="0.2"/>
    <row r="565" s="150" customFormat="1" x14ac:dyDescent="0.2"/>
    <row r="566" s="150" customFormat="1" x14ac:dyDescent="0.2"/>
    <row r="567" s="150" customFormat="1" x14ac:dyDescent="0.2"/>
    <row r="568" s="150" customFormat="1" x14ac:dyDescent="0.2"/>
    <row r="569" s="150" customFormat="1" x14ac:dyDescent="0.2"/>
    <row r="570" s="150" customFormat="1" x14ac:dyDescent="0.2"/>
    <row r="571" s="150" customFormat="1" x14ac:dyDescent="0.2"/>
    <row r="572" s="150" customFormat="1" x14ac:dyDescent="0.2"/>
    <row r="573" s="150" customFormat="1" x14ac:dyDescent="0.2"/>
    <row r="574" s="150" customFormat="1" x14ac:dyDescent="0.2"/>
    <row r="575" s="150" customFormat="1" x14ac:dyDescent="0.2"/>
    <row r="576" s="150" customFormat="1" x14ac:dyDescent="0.2"/>
    <row r="577" s="150" customFormat="1" x14ac:dyDescent="0.2"/>
    <row r="578" s="150" customFormat="1" x14ac:dyDescent="0.2"/>
    <row r="579" s="150" customFormat="1" x14ac:dyDescent="0.2"/>
    <row r="580" s="150" customFormat="1" x14ac:dyDescent="0.2"/>
    <row r="581" s="150" customFormat="1" x14ac:dyDescent="0.2"/>
    <row r="582" s="150" customFormat="1" x14ac:dyDescent="0.2"/>
    <row r="583" s="150" customFormat="1" x14ac:dyDescent="0.2"/>
    <row r="584" s="150" customFormat="1" x14ac:dyDescent="0.2"/>
    <row r="585" s="150" customFormat="1" x14ac:dyDescent="0.2"/>
    <row r="586" s="150" customFormat="1" x14ac:dyDescent="0.2"/>
    <row r="587" s="150" customFormat="1" x14ac:dyDescent="0.2"/>
    <row r="588" s="150" customFormat="1" x14ac:dyDescent="0.2"/>
    <row r="589" s="150" customFormat="1" x14ac:dyDescent="0.2"/>
    <row r="590" s="150" customFormat="1" x14ac:dyDescent="0.2"/>
    <row r="591" s="150" customFormat="1" x14ac:dyDescent="0.2"/>
    <row r="592" s="150" customFormat="1" x14ac:dyDescent="0.2"/>
    <row r="593" s="150" customFormat="1" x14ac:dyDescent="0.2"/>
    <row r="594" s="150" customFormat="1" x14ac:dyDescent="0.2"/>
    <row r="595" s="150" customFormat="1" x14ac:dyDescent="0.2"/>
    <row r="596" s="150" customFormat="1" x14ac:dyDescent="0.2"/>
    <row r="597" s="150" customFormat="1" x14ac:dyDescent="0.2"/>
    <row r="598" s="150" customFormat="1" x14ac:dyDescent="0.2"/>
    <row r="599" s="150" customFormat="1" x14ac:dyDescent="0.2"/>
    <row r="600" s="150" customFormat="1" x14ac:dyDescent="0.2"/>
    <row r="601" s="150" customFormat="1" x14ac:dyDescent="0.2"/>
    <row r="602" s="150" customFormat="1" x14ac:dyDescent="0.2"/>
    <row r="603" s="150" customFormat="1" x14ac:dyDescent="0.2"/>
    <row r="604" s="150" customFormat="1" x14ac:dyDescent="0.2"/>
    <row r="605" s="150" customFormat="1" x14ac:dyDescent="0.2"/>
    <row r="606" s="150" customFormat="1" x14ac:dyDescent="0.2"/>
    <row r="607" s="150" customFormat="1" x14ac:dyDescent="0.2"/>
    <row r="608" s="150" customFormat="1" x14ac:dyDescent="0.2"/>
    <row r="609" s="150" customFormat="1" x14ac:dyDescent="0.2"/>
    <row r="610" s="150" customFormat="1" x14ac:dyDescent="0.2"/>
    <row r="611" s="150" customFormat="1" x14ac:dyDescent="0.2"/>
    <row r="612" s="150" customFormat="1" x14ac:dyDescent="0.2"/>
    <row r="613" s="150" customFormat="1" x14ac:dyDescent="0.2"/>
    <row r="614" s="150" customFormat="1" x14ac:dyDescent="0.2"/>
    <row r="615" s="150" customFormat="1" x14ac:dyDescent="0.2"/>
    <row r="616" s="150" customFormat="1" x14ac:dyDescent="0.2"/>
    <row r="617" s="150" customFormat="1" x14ac:dyDescent="0.2"/>
    <row r="618" s="150" customFormat="1" x14ac:dyDescent="0.2"/>
    <row r="619" s="150" customFormat="1" x14ac:dyDescent="0.2"/>
    <row r="620" s="150" customFormat="1" x14ac:dyDescent="0.2"/>
    <row r="621" s="150" customFormat="1" x14ac:dyDescent="0.2"/>
    <row r="622" s="150" customFormat="1" x14ac:dyDescent="0.2"/>
    <row r="623" s="150" customFormat="1" x14ac:dyDescent="0.2"/>
    <row r="624" s="150" customFormat="1" x14ac:dyDescent="0.2"/>
    <row r="625" s="150" customFormat="1" x14ac:dyDescent="0.2"/>
    <row r="626" s="150" customFormat="1" x14ac:dyDescent="0.2"/>
    <row r="627" s="150" customFormat="1" x14ac:dyDescent="0.2"/>
    <row r="628" s="150" customFormat="1" x14ac:dyDescent="0.2"/>
    <row r="629" s="150" customFormat="1" x14ac:dyDescent="0.2"/>
    <row r="630" s="150" customFormat="1" x14ac:dyDescent="0.2"/>
    <row r="631" s="150" customFormat="1" x14ac:dyDescent="0.2"/>
    <row r="632" s="150" customFormat="1" x14ac:dyDescent="0.2"/>
    <row r="633" s="150" customFormat="1" x14ac:dyDescent="0.2"/>
    <row r="634" s="150" customFormat="1" x14ac:dyDescent="0.2"/>
    <row r="635" s="150" customFormat="1" x14ac:dyDescent="0.2"/>
    <row r="636" s="150" customFormat="1" x14ac:dyDescent="0.2"/>
    <row r="637" s="150" customFormat="1" x14ac:dyDescent="0.2"/>
    <row r="638" s="150" customFormat="1" x14ac:dyDescent="0.2"/>
    <row r="639" s="150" customFormat="1" x14ac:dyDescent="0.2"/>
    <row r="640" s="150" customFormat="1" x14ac:dyDescent="0.2"/>
    <row r="641" s="150" customFormat="1" x14ac:dyDescent="0.2"/>
    <row r="642" s="150" customFormat="1" x14ac:dyDescent="0.2"/>
    <row r="643" s="150" customFormat="1" x14ac:dyDescent="0.2"/>
    <row r="644" s="150" customFormat="1" x14ac:dyDescent="0.2"/>
    <row r="645" s="150" customFormat="1" x14ac:dyDescent="0.2"/>
    <row r="646" s="150" customFormat="1" x14ac:dyDescent="0.2"/>
    <row r="647" s="150" customFormat="1" x14ac:dyDescent="0.2"/>
    <row r="648" s="150" customFormat="1" x14ac:dyDescent="0.2"/>
    <row r="649" s="150" customFormat="1" x14ac:dyDescent="0.2"/>
    <row r="650" s="150" customFormat="1" x14ac:dyDescent="0.2"/>
    <row r="651" s="150" customFormat="1" x14ac:dyDescent="0.2"/>
    <row r="652" s="150" customFormat="1" x14ac:dyDescent="0.2"/>
    <row r="653" s="150" customFormat="1" x14ac:dyDescent="0.2"/>
    <row r="654" s="150" customFormat="1" x14ac:dyDescent="0.2"/>
    <row r="655" s="150" customFormat="1" x14ac:dyDescent="0.2"/>
    <row r="656" s="150" customFormat="1" x14ac:dyDescent="0.2"/>
    <row r="657" s="150" customFormat="1" x14ac:dyDescent="0.2"/>
    <row r="658" s="150" customFormat="1" x14ac:dyDescent="0.2"/>
    <row r="659" s="150" customFormat="1" x14ac:dyDescent="0.2"/>
    <row r="660" s="150" customFormat="1" x14ac:dyDescent="0.2"/>
    <row r="661" s="150" customFormat="1" x14ac:dyDescent="0.2"/>
    <row r="662" s="150" customFormat="1" x14ac:dyDescent="0.2"/>
    <row r="663" s="150" customFormat="1" x14ac:dyDescent="0.2"/>
    <row r="664" s="150" customFormat="1" x14ac:dyDescent="0.2"/>
    <row r="665" s="150" customFormat="1" x14ac:dyDescent="0.2"/>
    <row r="666" s="150" customFormat="1" x14ac:dyDescent="0.2"/>
    <row r="667" s="150" customFormat="1" x14ac:dyDescent="0.2"/>
    <row r="668" s="150" customFormat="1" x14ac:dyDescent="0.2"/>
    <row r="669" s="150" customFormat="1" x14ac:dyDescent="0.2"/>
    <row r="670" s="150" customFormat="1" x14ac:dyDescent="0.2"/>
    <row r="671" s="150" customFormat="1" x14ac:dyDescent="0.2"/>
    <row r="672" s="150" customFormat="1" x14ac:dyDescent="0.2"/>
    <row r="673" s="150" customFormat="1" x14ac:dyDescent="0.2"/>
    <row r="674" s="150" customFormat="1" x14ac:dyDescent="0.2"/>
    <row r="675" s="150" customFormat="1" x14ac:dyDescent="0.2"/>
    <row r="676" s="150" customFormat="1" x14ac:dyDescent="0.2"/>
    <row r="677" s="150" customFormat="1" x14ac:dyDescent="0.2"/>
    <row r="678" s="150" customFormat="1" x14ac:dyDescent="0.2"/>
    <row r="679" s="150" customFormat="1" x14ac:dyDescent="0.2"/>
    <row r="680" s="150" customFormat="1" x14ac:dyDescent="0.2"/>
    <row r="681" s="150" customFormat="1" x14ac:dyDescent="0.2"/>
    <row r="682" s="150" customFormat="1" x14ac:dyDescent="0.2"/>
    <row r="683" s="150" customFormat="1" x14ac:dyDescent="0.2"/>
    <row r="684" s="150" customFormat="1" x14ac:dyDescent="0.2"/>
    <row r="685" s="150" customFormat="1" x14ac:dyDescent="0.2"/>
    <row r="686" s="150" customFormat="1" x14ac:dyDescent="0.2"/>
    <row r="687" s="150" customFormat="1" x14ac:dyDescent="0.2"/>
    <row r="688" s="150" customFormat="1" x14ac:dyDescent="0.2"/>
    <row r="689" s="150" customFormat="1" x14ac:dyDescent="0.2"/>
    <row r="690" s="150" customFormat="1" x14ac:dyDescent="0.2"/>
    <row r="691" s="150" customFormat="1" x14ac:dyDescent="0.2"/>
    <row r="692" s="150" customFormat="1" x14ac:dyDescent="0.2"/>
    <row r="693" s="150" customFormat="1" x14ac:dyDescent="0.2"/>
    <row r="694" s="150" customFormat="1" x14ac:dyDescent="0.2"/>
    <row r="695" s="150" customFormat="1" x14ac:dyDescent="0.2"/>
    <row r="696" s="150" customFormat="1" x14ac:dyDescent="0.2"/>
    <row r="697" s="150" customFormat="1" x14ac:dyDescent="0.2"/>
    <row r="698" s="150" customFormat="1" x14ac:dyDescent="0.2"/>
    <row r="699" s="150" customFormat="1" x14ac:dyDescent="0.2"/>
    <row r="700" s="150" customFormat="1" x14ac:dyDescent="0.2"/>
    <row r="701" s="150" customFormat="1" x14ac:dyDescent="0.2"/>
    <row r="702" s="150" customFormat="1" x14ac:dyDescent="0.2"/>
    <row r="703" s="150" customFormat="1" x14ac:dyDescent="0.2"/>
    <row r="704" s="150" customFormat="1" x14ac:dyDescent="0.2"/>
    <row r="705" s="150" customFormat="1" x14ac:dyDescent="0.2"/>
    <row r="706" s="150" customFormat="1" x14ac:dyDescent="0.2"/>
    <row r="707" s="150" customFormat="1" x14ac:dyDescent="0.2"/>
    <row r="708" s="150" customFormat="1" x14ac:dyDescent="0.2"/>
    <row r="709" s="150" customFormat="1" x14ac:dyDescent="0.2"/>
    <row r="710" s="150" customFormat="1" x14ac:dyDescent="0.2"/>
    <row r="711" s="150" customFormat="1" x14ac:dyDescent="0.2"/>
    <row r="712" s="150" customFormat="1" x14ac:dyDescent="0.2"/>
    <row r="713" s="150" customFormat="1" x14ac:dyDescent="0.2"/>
    <row r="714" s="150" customFormat="1" x14ac:dyDescent="0.2"/>
    <row r="715" s="150" customFormat="1" x14ac:dyDescent="0.2"/>
    <row r="716" s="150" customFormat="1" x14ac:dyDescent="0.2"/>
    <row r="717" s="150" customFormat="1" x14ac:dyDescent="0.2"/>
    <row r="718" s="150" customFormat="1" x14ac:dyDescent="0.2"/>
    <row r="719" s="150" customFormat="1" x14ac:dyDescent="0.2"/>
    <row r="720" s="150" customFormat="1" x14ac:dyDescent="0.2"/>
    <row r="721" s="150" customFormat="1" x14ac:dyDescent="0.2"/>
    <row r="722" s="150" customFormat="1" x14ac:dyDescent="0.2"/>
    <row r="723" s="150" customFormat="1" x14ac:dyDescent="0.2"/>
    <row r="724" s="150" customFormat="1" x14ac:dyDescent="0.2"/>
    <row r="725" s="150" customFormat="1" x14ac:dyDescent="0.2"/>
    <row r="726" s="150" customFormat="1" x14ac:dyDescent="0.2"/>
    <row r="727" s="150" customFormat="1" x14ac:dyDescent="0.2"/>
    <row r="728" s="150" customFormat="1" x14ac:dyDescent="0.2"/>
    <row r="729" s="150" customFormat="1" x14ac:dyDescent="0.2"/>
    <row r="730" s="150" customFormat="1" x14ac:dyDescent="0.2"/>
    <row r="731" s="150" customFormat="1" x14ac:dyDescent="0.2"/>
    <row r="732" s="150" customFormat="1" x14ac:dyDescent="0.2"/>
    <row r="733" s="150" customFormat="1" x14ac:dyDescent="0.2"/>
    <row r="734" s="150" customFormat="1" x14ac:dyDescent="0.2"/>
    <row r="735" s="150" customFormat="1" x14ac:dyDescent="0.2"/>
    <row r="736" s="150" customFormat="1" x14ac:dyDescent="0.2"/>
    <row r="737" s="150" customFormat="1" x14ac:dyDescent="0.2"/>
    <row r="738" s="150" customFormat="1" x14ac:dyDescent="0.2"/>
    <row r="739" s="150" customFormat="1" x14ac:dyDescent="0.2"/>
    <row r="740" s="150" customFormat="1" x14ac:dyDescent="0.2"/>
    <row r="741" s="150" customFormat="1" x14ac:dyDescent="0.2"/>
    <row r="742" s="150" customFormat="1" x14ac:dyDescent="0.2"/>
    <row r="743" s="150" customFormat="1" x14ac:dyDescent="0.2"/>
    <row r="744" s="150" customFormat="1" x14ac:dyDescent="0.2"/>
    <row r="745" s="150" customFormat="1" x14ac:dyDescent="0.2"/>
    <row r="746" s="150" customFormat="1" x14ac:dyDescent="0.2"/>
    <row r="747" s="150" customFormat="1" x14ac:dyDescent="0.2"/>
    <row r="748" s="150" customFormat="1" x14ac:dyDescent="0.2"/>
    <row r="749" s="150" customFormat="1" x14ac:dyDescent="0.2"/>
    <row r="750" s="150" customFormat="1" x14ac:dyDescent="0.2"/>
    <row r="751" s="150" customFormat="1" x14ac:dyDescent="0.2"/>
    <row r="752" s="150" customFormat="1" x14ac:dyDescent="0.2"/>
    <row r="753" s="150" customFormat="1" x14ac:dyDescent="0.2"/>
    <row r="754" s="150" customFormat="1" x14ac:dyDescent="0.2"/>
    <row r="755" s="150" customFormat="1" x14ac:dyDescent="0.2"/>
    <row r="756" s="150" customFormat="1" x14ac:dyDescent="0.2"/>
    <row r="757" s="150" customFormat="1" x14ac:dyDescent="0.2"/>
    <row r="758" s="150" customFormat="1" x14ac:dyDescent="0.2"/>
    <row r="759" s="150" customFormat="1" x14ac:dyDescent="0.2"/>
    <row r="760" s="150" customFormat="1" x14ac:dyDescent="0.2"/>
    <row r="761" s="150" customFormat="1" x14ac:dyDescent="0.2"/>
    <row r="762" s="150" customFormat="1" x14ac:dyDescent="0.2"/>
    <row r="763" s="150" customFormat="1" x14ac:dyDescent="0.2"/>
    <row r="764" s="150" customFormat="1" x14ac:dyDescent="0.2"/>
    <row r="765" s="150" customFormat="1" x14ac:dyDescent="0.2"/>
    <row r="766" s="150" customFormat="1" x14ac:dyDescent="0.2"/>
    <row r="767" s="150" customFormat="1" x14ac:dyDescent="0.2"/>
    <row r="768" s="150" customFormat="1" x14ac:dyDescent="0.2"/>
    <row r="769" s="150" customFormat="1" x14ac:dyDescent="0.2"/>
    <row r="770" s="150" customFormat="1" x14ac:dyDescent="0.2"/>
    <row r="771" s="150" customFormat="1" x14ac:dyDescent="0.2"/>
    <row r="772" s="150" customFormat="1" x14ac:dyDescent="0.2"/>
    <row r="773" s="150" customFormat="1" x14ac:dyDescent="0.2"/>
    <row r="774" s="150" customFormat="1" x14ac:dyDescent="0.2"/>
    <row r="775" s="150" customFormat="1" x14ac:dyDescent="0.2"/>
    <row r="776" s="150" customFormat="1" x14ac:dyDescent="0.2"/>
    <row r="777" s="150" customFormat="1" x14ac:dyDescent="0.2"/>
    <row r="778" s="150" customFormat="1" x14ac:dyDescent="0.2"/>
    <row r="779" s="150" customFormat="1" x14ac:dyDescent="0.2"/>
    <row r="780" s="150" customFormat="1" x14ac:dyDescent="0.2"/>
    <row r="781" s="150" customFormat="1" x14ac:dyDescent="0.2"/>
    <row r="782" s="150" customFormat="1" x14ac:dyDescent="0.2"/>
    <row r="783" s="150" customFormat="1" x14ac:dyDescent="0.2"/>
    <row r="784" s="150" customFormat="1" x14ac:dyDescent="0.2"/>
    <row r="785" s="150" customFormat="1" x14ac:dyDescent="0.2"/>
    <row r="786" s="150" customFormat="1" x14ac:dyDescent="0.2"/>
    <row r="787" s="150" customFormat="1" x14ac:dyDescent="0.2"/>
    <row r="788" s="150" customFormat="1" x14ac:dyDescent="0.2"/>
    <row r="789" s="150" customFormat="1" x14ac:dyDescent="0.2"/>
    <row r="790" s="150" customFormat="1" x14ac:dyDescent="0.2"/>
    <row r="791" s="150" customFormat="1" x14ac:dyDescent="0.2"/>
    <row r="792" s="150" customFormat="1" x14ac:dyDescent="0.2"/>
    <row r="793" s="150" customFormat="1" x14ac:dyDescent="0.2"/>
    <row r="794" s="150" customFormat="1" x14ac:dyDescent="0.2"/>
    <row r="795" s="150" customFormat="1" x14ac:dyDescent="0.2"/>
    <row r="796" s="150" customFormat="1" x14ac:dyDescent="0.2"/>
    <row r="797" s="150" customFormat="1" x14ac:dyDescent="0.2"/>
    <row r="798" s="150" customFormat="1" x14ac:dyDescent="0.2"/>
    <row r="799" s="150" customFormat="1" x14ac:dyDescent="0.2"/>
    <row r="800" s="150" customFormat="1" x14ac:dyDescent="0.2"/>
    <row r="801" s="150" customFormat="1" x14ac:dyDescent="0.2"/>
    <row r="802" s="150" customFormat="1" x14ac:dyDescent="0.2"/>
    <row r="803" s="150" customFormat="1" x14ac:dyDescent="0.2"/>
    <row r="804" s="150" customFormat="1" x14ac:dyDescent="0.2"/>
    <row r="805" s="150" customFormat="1" x14ac:dyDescent="0.2"/>
    <row r="806" s="150" customFormat="1" x14ac:dyDescent="0.2"/>
    <row r="807" s="150" customFormat="1" x14ac:dyDescent="0.2"/>
    <row r="808" s="150" customFormat="1" x14ac:dyDescent="0.2"/>
    <row r="809" s="150" customFormat="1" x14ac:dyDescent="0.2"/>
    <row r="810" s="150" customFormat="1" x14ac:dyDescent="0.2"/>
    <row r="811" s="150" customFormat="1" x14ac:dyDescent="0.2"/>
    <row r="812" s="150" customFormat="1" x14ac:dyDescent="0.2"/>
    <row r="813" s="150" customFormat="1" x14ac:dyDescent="0.2"/>
    <row r="814" s="150" customFormat="1" x14ac:dyDescent="0.2"/>
    <row r="815" s="150" customFormat="1" x14ac:dyDescent="0.2"/>
    <row r="816" s="150" customFormat="1" x14ac:dyDescent="0.2"/>
    <row r="817" s="150" customFormat="1" x14ac:dyDescent="0.2"/>
    <row r="818" s="150" customFormat="1" x14ac:dyDescent="0.2"/>
    <row r="819" s="150" customFormat="1" x14ac:dyDescent="0.2"/>
    <row r="820" s="150" customFormat="1" x14ac:dyDescent="0.2"/>
    <row r="821" s="150" customFormat="1" x14ac:dyDescent="0.2"/>
    <row r="822" s="150" customFormat="1" x14ac:dyDescent="0.2"/>
    <row r="823" s="150" customFormat="1" x14ac:dyDescent="0.2"/>
    <row r="824" s="150" customFormat="1" x14ac:dyDescent="0.2"/>
    <row r="825" s="150" customFormat="1" x14ac:dyDescent="0.2"/>
    <row r="826" s="150" customFormat="1" x14ac:dyDescent="0.2"/>
    <row r="827" s="150" customFormat="1" x14ac:dyDescent="0.2"/>
    <row r="828" s="150" customFormat="1" x14ac:dyDescent="0.2"/>
    <row r="829" s="150" customFormat="1" x14ac:dyDescent="0.2"/>
    <row r="830" s="150" customFormat="1" x14ac:dyDescent="0.2"/>
    <row r="831" s="150" customFormat="1" x14ac:dyDescent="0.2"/>
    <row r="832" s="150" customFormat="1" x14ac:dyDescent="0.2"/>
    <row r="833" s="150" customFormat="1" x14ac:dyDescent="0.2"/>
    <row r="834" s="150" customFormat="1" x14ac:dyDescent="0.2"/>
    <row r="835" s="150" customFormat="1" x14ac:dyDescent="0.2"/>
    <row r="836" s="150" customFormat="1" x14ac:dyDescent="0.2"/>
    <row r="837" s="150" customFormat="1" x14ac:dyDescent="0.2"/>
    <row r="838" s="150" customFormat="1" x14ac:dyDescent="0.2"/>
    <row r="839" s="150" customFormat="1" x14ac:dyDescent="0.2"/>
    <row r="840" s="150" customFormat="1" x14ac:dyDescent="0.2"/>
    <row r="841" s="150" customFormat="1" x14ac:dyDescent="0.2"/>
    <row r="842" s="150" customFormat="1" x14ac:dyDescent="0.2"/>
    <row r="843" s="150" customFormat="1" x14ac:dyDescent="0.2"/>
    <row r="844" s="150" customFormat="1" x14ac:dyDescent="0.2"/>
    <row r="845" s="150" customFormat="1" x14ac:dyDescent="0.2"/>
    <row r="846" s="150" customFormat="1" x14ac:dyDescent="0.2"/>
    <row r="847" s="150" customFormat="1" x14ac:dyDescent="0.2"/>
    <row r="848" s="150" customFormat="1" x14ac:dyDescent="0.2"/>
    <row r="849" s="150" customFormat="1" x14ac:dyDescent="0.2"/>
    <row r="850" s="150" customFormat="1" x14ac:dyDescent="0.2"/>
    <row r="851" s="150" customFormat="1" x14ac:dyDescent="0.2"/>
    <row r="852" s="150" customFormat="1" x14ac:dyDescent="0.2"/>
    <row r="853" s="150" customFormat="1" x14ac:dyDescent="0.2"/>
    <row r="854" s="150" customFormat="1" x14ac:dyDescent="0.2"/>
    <row r="855" s="150" customFormat="1" x14ac:dyDescent="0.2"/>
    <row r="856" s="150" customFormat="1" x14ac:dyDescent="0.2"/>
    <row r="857" s="150" customFormat="1" x14ac:dyDescent="0.2"/>
    <row r="858" s="150" customFormat="1" x14ac:dyDescent="0.2"/>
    <row r="859" s="150" customFormat="1" x14ac:dyDescent="0.2"/>
    <row r="860" s="150" customFormat="1" x14ac:dyDescent="0.2"/>
    <row r="861" s="150" customFormat="1" x14ac:dyDescent="0.2"/>
    <row r="862" s="150" customFormat="1" x14ac:dyDescent="0.2"/>
    <row r="863" s="150" customFormat="1" x14ac:dyDescent="0.2"/>
    <row r="864" s="150" customFormat="1" x14ac:dyDescent="0.2"/>
    <row r="865" s="150" customFormat="1" x14ac:dyDescent="0.2"/>
    <row r="866" s="150" customFormat="1" x14ac:dyDescent="0.2"/>
    <row r="867" s="150" customFormat="1" x14ac:dyDescent="0.2"/>
    <row r="868" s="150" customFormat="1" x14ac:dyDescent="0.2"/>
    <row r="869" s="150" customFormat="1" x14ac:dyDescent="0.2"/>
    <row r="870" s="150" customFormat="1" x14ac:dyDescent="0.2"/>
    <row r="871" s="150" customFormat="1" x14ac:dyDescent="0.2"/>
    <row r="872" s="150" customFormat="1" x14ac:dyDescent="0.2"/>
    <row r="873" s="150" customFormat="1" x14ac:dyDescent="0.2"/>
    <row r="874" s="150" customFormat="1" x14ac:dyDescent="0.2"/>
    <row r="875" s="150" customFormat="1" x14ac:dyDescent="0.2"/>
    <row r="876" s="150" customFormat="1" x14ac:dyDescent="0.2"/>
    <row r="877" s="150" customFormat="1" x14ac:dyDescent="0.2"/>
    <row r="878" s="150" customFormat="1" x14ac:dyDescent="0.2"/>
    <row r="879" s="150" customFormat="1" x14ac:dyDescent="0.2"/>
    <row r="880" s="150" customFormat="1" x14ac:dyDescent="0.2"/>
    <row r="881" s="150" customFormat="1" x14ac:dyDescent="0.2"/>
    <row r="882" s="150" customFormat="1" x14ac:dyDescent="0.2"/>
    <row r="883" s="150" customFormat="1" x14ac:dyDescent="0.2"/>
    <row r="884" s="150" customFormat="1" x14ac:dyDescent="0.2"/>
    <row r="885" s="150" customFormat="1" x14ac:dyDescent="0.2"/>
    <row r="886" s="150" customFormat="1" x14ac:dyDescent="0.2"/>
    <row r="887" s="150" customFormat="1" x14ac:dyDescent="0.2"/>
    <row r="888" s="150" customFormat="1" x14ac:dyDescent="0.2"/>
    <row r="889" s="150" customFormat="1" x14ac:dyDescent="0.2"/>
    <row r="890" s="150" customFormat="1" x14ac:dyDescent="0.2"/>
    <row r="891" s="150" customFormat="1" x14ac:dyDescent="0.2"/>
    <row r="892" s="150" customFormat="1" x14ac:dyDescent="0.2"/>
    <row r="893" s="150" customFormat="1" x14ac:dyDescent="0.2"/>
    <row r="894" s="150" customFormat="1" x14ac:dyDescent="0.2"/>
    <row r="895" s="150" customFormat="1" x14ac:dyDescent="0.2"/>
    <row r="896" s="150" customFormat="1" x14ac:dyDescent="0.2"/>
    <row r="897" s="150" customFormat="1" x14ac:dyDescent="0.2"/>
    <row r="898" s="150" customFormat="1" x14ac:dyDescent="0.2"/>
    <row r="899" s="150" customFormat="1" x14ac:dyDescent="0.2"/>
    <row r="900" s="150" customFormat="1" x14ac:dyDescent="0.2"/>
    <row r="901" s="150" customFormat="1" x14ac:dyDescent="0.2"/>
    <row r="902" s="150" customFormat="1" x14ac:dyDescent="0.2"/>
    <row r="903" s="150" customFormat="1" x14ac:dyDescent="0.2"/>
    <row r="904" s="150" customFormat="1" x14ac:dyDescent="0.2"/>
    <row r="905" s="150" customFormat="1" x14ac:dyDescent="0.2"/>
    <row r="906" s="150" customFormat="1" x14ac:dyDescent="0.2"/>
    <row r="907" s="150" customFormat="1" x14ac:dyDescent="0.2"/>
    <row r="908" s="150" customFormat="1" x14ac:dyDescent="0.2"/>
    <row r="909" s="150" customFormat="1" x14ac:dyDescent="0.2"/>
    <row r="910" s="150" customFormat="1" x14ac:dyDescent="0.2"/>
    <row r="911" s="150" customFormat="1" x14ac:dyDescent="0.2"/>
    <row r="912" s="150" customFormat="1" x14ac:dyDescent="0.2"/>
    <row r="913" s="150" customFormat="1" x14ac:dyDescent="0.2"/>
    <row r="914" s="150" customFormat="1" x14ac:dyDescent="0.2"/>
    <row r="915" s="150" customFormat="1" x14ac:dyDescent="0.2"/>
    <row r="916" s="150" customFormat="1" x14ac:dyDescent="0.2"/>
    <row r="917" s="150" customFormat="1" x14ac:dyDescent="0.2"/>
    <row r="918" s="150" customFormat="1" x14ac:dyDescent="0.2"/>
    <row r="919" s="150" customFormat="1" x14ac:dyDescent="0.2"/>
    <row r="920" s="150" customFormat="1" x14ac:dyDescent="0.2"/>
    <row r="921" s="150" customFormat="1" x14ac:dyDescent="0.2"/>
    <row r="922" s="150" customFormat="1" x14ac:dyDescent="0.2"/>
    <row r="923" s="150" customFormat="1" x14ac:dyDescent="0.2"/>
    <row r="924" s="150" customFormat="1" x14ac:dyDescent="0.2"/>
    <row r="925" s="150" customFormat="1" x14ac:dyDescent="0.2"/>
    <row r="926" s="150" customFormat="1" x14ac:dyDescent="0.2"/>
    <row r="927" s="150" customFormat="1" x14ac:dyDescent="0.2"/>
    <row r="928" s="150" customFormat="1" x14ac:dyDescent="0.2"/>
    <row r="929" s="150" customFormat="1" x14ac:dyDescent="0.2"/>
    <row r="930" s="150" customFormat="1" x14ac:dyDescent="0.2"/>
    <row r="931" s="150" customFormat="1" x14ac:dyDescent="0.2"/>
    <row r="932" s="150" customFormat="1" x14ac:dyDescent="0.2"/>
    <row r="933" s="150" customFormat="1" x14ac:dyDescent="0.2"/>
    <row r="934" s="150" customFormat="1" x14ac:dyDescent="0.2"/>
    <row r="935" s="150" customFormat="1" x14ac:dyDescent="0.2"/>
    <row r="936" s="150" customFormat="1" x14ac:dyDescent="0.2"/>
    <row r="937" s="150" customFormat="1" x14ac:dyDescent="0.2"/>
    <row r="938" s="150" customFormat="1" x14ac:dyDescent="0.2"/>
    <row r="939" s="150" customFormat="1" x14ac:dyDescent="0.2"/>
    <row r="940" s="150" customFormat="1" x14ac:dyDescent="0.2"/>
    <row r="941" s="150" customFormat="1" x14ac:dyDescent="0.2"/>
    <row r="942" s="150" customFormat="1" x14ac:dyDescent="0.2"/>
    <row r="943" s="150" customFormat="1" x14ac:dyDescent="0.2"/>
    <row r="944" s="150" customFormat="1" x14ac:dyDescent="0.2"/>
    <row r="945" s="150" customFormat="1" x14ac:dyDescent="0.2"/>
    <row r="946" s="150" customFormat="1" x14ac:dyDescent="0.2"/>
    <row r="947" s="150" customFormat="1" x14ac:dyDescent="0.2"/>
    <row r="948" s="150" customFormat="1" x14ac:dyDescent="0.2"/>
    <row r="949" s="150" customFormat="1" x14ac:dyDescent="0.2"/>
    <row r="950" s="150" customFormat="1" x14ac:dyDescent="0.2"/>
    <row r="951" s="150" customFormat="1" x14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2"/>
    <row r="956" s="150" customFormat="1" x14ac:dyDescent="0.2"/>
    <row r="957" s="150" customFormat="1" x14ac:dyDescent="0.2"/>
    <row r="958" s="150" customFormat="1" x14ac:dyDescent="0.2"/>
    <row r="959" s="150" customFormat="1" x14ac:dyDescent="0.2"/>
    <row r="960" s="150" customFormat="1" x14ac:dyDescent="0.2"/>
    <row r="961" s="150" customFormat="1" x14ac:dyDescent="0.2"/>
    <row r="962" s="150" customFormat="1" x14ac:dyDescent="0.2"/>
    <row r="963" s="150" customFormat="1" x14ac:dyDescent="0.2"/>
    <row r="964" s="150" customFormat="1" x14ac:dyDescent="0.2"/>
    <row r="965" s="150" customFormat="1" x14ac:dyDescent="0.2"/>
    <row r="966" s="150" customFormat="1" x14ac:dyDescent="0.2"/>
    <row r="967" s="150" customFormat="1" x14ac:dyDescent="0.2"/>
    <row r="968" s="150" customFormat="1" x14ac:dyDescent="0.2"/>
    <row r="969" s="150" customFormat="1" x14ac:dyDescent="0.2"/>
    <row r="970" s="150" customFormat="1" x14ac:dyDescent="0.2"/>
    <row r="971" s="150" customFormat="1" x14ac:dyDescent="0.2"/>
    <row r="972" s="150" customFormat="1" x14ac:dyDescent="0.2"/>
    <row r="973" s="150" customFormat="1" x14ac:dyDescent="0.2"/>
    <row r="974" s="150" customFormat="1" x14ac:dyDescent="0.2"/>
    <row r="975" s="150" customFormat="1" x14ac:dyDescent="0.2"/>
    <row r="976" s="150" customFormat="1" x14ac:dyDescent="0.2"/>
    <row r="977" s="150" customFormat="1" x14ac:dyDescent="0.2"/>
    <row r="978" s="150" customFormat="1" x14ac:dyDescent="0.2"/>
    <row r="979" s="150" customFormat="1" x14ac:dyDescent="0.2"/>
    <row r="980" s="150" customFormat="1" x14ac:dyDescent="0.2"/>
    <row r="981" s="150" customFormat="1" x14ac:dyDescent="0.2"/>
    <row r="982" s="150" customFormat="1" x14ac:dyDescent="0.2"/>
    <row r="983" s="150" customFormat="1" x14ac:dyDescent="0.2"/>
    <row r="984" s="150" customFormat="1" x14ac:dyDescent="0.2"/>
    <row r="985" s="150" customFormat="1" x14ac:dyDescent="0.2"/>
    <row r="986" s="150" customFormat="1" x14ac:dyDescent="0.2"/>
    <row r="987" s="150" customFormat="1" x14ac:dyDescent="0.2"/>
    <row r="988" s="150" customFormat="1" x14ac:dyDescent="0.2"/>
    <row r="989" s="150" customFormat="1" x14ac:dyDescent="0.2"/>
    <row r="990" s="150" customFormat="1" x14ac:dyDescent="0.2"/>
    <row r="991" s="150" customFormat="1" x14ac:dyDescent="0.2"/>
    <row r="992" s="150" customFormat="1" x14ac:dyDescent="0.2"/>
    <row r="993" s="150" customFormat="1" x14ac:dyDescent="0.2"/>
    <row r="994" s="150" customFormat="1" x14ac:dyDescent="0.2"/>
    <row r="995" s="150" customFormat="1" x14ac:dyDescent="0.2"/>
    <row r="996" s="150" customFormat="1" x14ac:dyDescent="0.2"/>
    <row r="997" s="150" customFormat="1" x14ac:dyDescent="0.2"/>
    <row r="998" s="150" customFormat="1" x14ac:dyDescent="0.2"/>
    <row r="999" s="150" customFormat="1" x14ac:dyDescent="0.2"/>
    <row r="1000" s="150" customFormat="1" x14ac:dyDescent="0.2"/>
    <row r="1001" s="150" customFormat="1" x14ac:dyDescent="0.2"/>
    <row r="1002" s="150" customFormat="1" x14ac:dyDescent="0.2"/>
    <row r="1003" s="150" customFormat="1" x14ac:dyDescent="0.2"/>
    <row r="1004" s="150" customFormat="1" x14ac:dyDescent="0.2"/>
    <row r="1005" s="150" customFormat="1" x14ac:dyDescent="0.2"/>
    <row r="1006" s="150" customFormat="1" x14ac:dyDescent="0.2"/>
    <row r="1007" s="150" customFormat="1" x14ac:dyDescent="0.2"/>
    <row r="1008" s="150" customFormat="1" x14ac:dyDescent="0.2"/>
    <row r="1009" s="150" customFormat="1" x14ac:dyDescent="0.2"/>
    <row r="1010" s="150" customFormat="1" x14ac:dyDescent="0.2"/>
    <row r="1011" s="150" customFormat="1" x14ac:dyDescent="0.2"/>
    <row r="1012" s="150" customFormat="1" x14ac:dyDescent="0.2"/>
    <row r="1013" s="150" customFormat="1" x14ac:dyDescent="0.2"/>
    <row r="1014" s="150" customFormat="1" x14ac:dyDescent="0.2"/>
    <row r="1015" s="150" customFormat="1" x14ac:dyDescent="0.2"/>
    <row r="1016" s="150" customFormat="1" x14ac:dyDescent="0.2"/>
    <row r="1017" s="150" customFormat="1" x14ac:dyDescent="0.2"/>
    <row r="1018" s="150" customFormat="1" x14ac:dyDescent="0.2"/>
    <row r="1019" s="150" customFormat="1" x14ac:dyDescent="0.2"/>
    <row r="1020" s="150" customFormat="1" x14ac:dyDescent="0.2"/>
    <row r="1021" s="150" customFormat="1" x14ac:dyDescent="0.2"/>
    <row r="1022" s="150" customFormat="1" x14ac:dyDescent="0.2"/>
    <row r="1023" s="150" customFormat="1" x14ac:dyDescent="0.2"/>
    <row r="1024" s="150" customFormat="1" x14ac:dyDescent="0.2"/>
    <row r="1025" s="150" customFormat="1" x14ac:dyDescent="0.2"/>
    <row r="1026" s="150" customFormat="1" x14ac:dyDescent="0.2"/>
    <row r="1027" s="150" customFormat="1" x14ac:dyDescent="0.2"/>
    <row r="1028" s="150" customFormat="1" x14ac:dyDescent="0.2"/>
    <row r="1029" s="150" customFormat="1" x14ac:dyDescent="0.2"/>
    <row r="1030" s="150" customFormat="1" x14ac:dyDescent="0.2"/>
    <row r="1031" s="150" customFormat="1" x14ac:dyDescent="0.2"/>
    <row r="1032" s="150" customFormat="1" x14ac:dyDescent="0.2"/>
    <row r="1033" s="150" customFormat="1" x14ac:dyDescent="0.2"/>
    <row r="1034" s="150" customFormat="1" x14ac:dyDescent="0.2"/>
    <row r="1035" s="150" customFormat="1" x14ac:dyDescent="0.2"/>
    <row r="1036" s="150" customFormat="1" x14ac:dyDescent="0.2"/>
    <row r="1037" s="150" customFormat="1" x14ac:dyDescent="0.2"/>
    <row r="1038" s="150" customFormat="1" x14ac:dyDescent="0.2"/>
    <row r="1039" s="150" customFormat="1" x14ac:dyDescent="0.2"/>
    <row r="1040" s="150" customFormat="1" x14ac:dyDescent="0.2"/>
    <row r="1041" s="150" customFormat="1" x14ac:dyDescent="0.2"/>
    <row r="1042" s="150" customFormat="1" x14ac:dyDescent="0.2"/>
    <row r="1043" s="150" customFormat="1" x14ac:dyDescent="0.2"/>
    <row r="1044" s="150" customFormat="1" x14ac:dyDescent="0.2"/>
    <row r="1045" s="150" customFormat="1" x14ac:dyDescent="0.2"/>
    <row r="1046" s="150" customFormat="1" x14ac:dyDescent="0.2"/>
    <row r="1047" s="150" customFormat="1" x14ac:dyDescent="0.2"/>
    <row r="1048" s="150" customFormat="1" x14ac:dyDescent="0.2"/>
    <row r="1049" s="150" customFormat="1" x14ac:dyDescent="0.2"/>
    <row r="1050" s="150" customFormat="1" x14ac:dyDescent="0.2"/>
    <row r="1051" s="150" customFormat="1" x14ac:dyDescent="0.2"/>
    <row r="1052" s="150" customFormat="1" x14ac:dyDescent="0.2"/>
    <row r="1053" s="150" customFormat="1" x14ac:dyDescent="0.2"/>
    <row r="1054" s="150" customFormat="1" x14ac:dyDescent="0.2"/>
    <row r="1055" s="150" customFormat="1" x14ac:dyDescent="0.2"/>
    <row r="1056" s="150" customFormat="1" x14ac:dyDescent="0.2"/>
    <row r="1057" s="150" customFormat="1" x14ac:dyDescent="0.2"/>
    <row r="1058" s="150" customFormat="1" x14ac:dyDescent="0.2"/>
    <row r="1059" s="150" customFormat="1" x14ac:dyDescent="0.2"/>
    <row r="1060" s="150" customFormat="1" x14ac:dyDescent="0.2"/>
    <row r="1061" s="150" customFormat="1" x14ac:dyDescent="0.2"/>
    <row r="1062" s="150" customFormat="1" x14ac:dyDescent="0.2"/>
    <row r="1063" s="150" customFormat="1" x14ac:dyDescent="0.2"/>
    <row r="1064" s="150" customFormat="1" x14ac:dyDescent="0.2"/>
    <row r="1065" s="150" customFormat="1" x14ac:dyDescent="0.2"/>
    <row r="1066" s="150" customFormat="1" x14ac:dyDescent="0.2"/>
    <row r="1067" s="150" customFormat="1" x14ac:dyDescent="0.2"/>
    <row r="1068" s="150" customFormat="1" x14ac:dyDescent="0.2"/>
    <row r="1069" s="150" customFormat="1" x14ac:dyDescent="0.2"/>
    <row r="1070" s="150" customFormat="1" x14ac:dyDescent="0.2"/>
    <row r="1071" s="150" customFormat="1" x14ac:dyDescent="0.2"/>
    <row r="1072" s="150" customFormat="1" x14ac:dyDescent="0.2"/>
    <row r="1073" s="150" customFormat="1" x14ac:dyDescent="0.2"/>
    <row r="1074" s="150" customFormat="1" x14ac:dyDescent="0.2"/>
    <row r="1075" s="150" customFormat="1" x14ac:dyDescent="0.2"/>
    <row r="1076" s="150" customFormat="1" x14ac:dyDescent="0.2"/>
    <row r="1077" s="150" customFormat="1" x14ac:dyDescent="0.2"/>
    <row r="1078" s="150" customFormat="1" x14ac:dyDescent="0.2"/>
    <row r="1079" s="150" customFormat="1" x14ac:dyDescent="0.2"/>
    <row r="1080" s="150" customFormat="1" x14ac:dyDescent="0.2"/>
    <row r="1081" s="150" customFormat="1" x14ac:dyDescent="0.2"/>
    <row r="1082" s="150" customFormat="1" x14ac:dyDescent="0.2"/>
    <row r="1083" s="150" customFormat="1" x14ac:dyDescent="0.2"/>
    <row r="1084" s="150" customFormat="1" x14ac:dyDescent="0.2"/>
    <row r="1085" s="150" customFormat="1" x14ac:dyDescent="0.2"/>
    <row r="1086" s="150" customFormat="1" x14ac:dyDescent="0.2"/>
    <row r="1087" s="150" customFormat="1" x14ac:dyDescent="0.2"/>
    <row r="1088" s="150" customFormat="1" x14ac:dyDescent="0.2"/>
    <row r="1089" s="150" customFormat="1" x14ac:dyDescent="0.2"/>
    <row r="1090" s="150" customFormat="1" x14ac:dyDescent="0.2"/>
    <row r="1091" s="150" customFormat="1" x14ac:dyDescent="0.2"/>
    <row r="1092" s="150" customFormat="1" x14ac:dyDescent="0.2"/>
    <row r="1093" s="150" customFormat="1" x14ac:dyDescent="0.2"/>
    <row r="1094" s="150" customFormat="1" x14ac:dyDescent="0.2"/>
    <row r="1095" s="150" customFormat="1" x14ac:dyDescent="0.2"/>
    <row r="1096" s="150" customFormat="1" x14ac:dyDescent="0.2"/>
    <row r="1097" s="150" customFormat="1" x14ac:dyDescent="0.2"/>
    <row r="1098" s="150" customFormat="1" x14ac:dyDescent="0.2"/>
    <row r="1099" s="150" customFormat="1" x14ac:dyDescent="0.2"/>
    <row r="1100" s="150" customFormat="1" x14ac:dyDescent="0.2"/>
    <row r="1101" s="150" customFormat="1" x14ac:dyDescent="0.2"/>
    <row r="1102" s="150" customFormat="1" x14ac:dyDescent="0.2"/>
    <row r="1103" s="150" customFormat="1" x14ac:dyDescent="0.2"/>
    <row r="1104" s="150" customFormat="1" x14ac:dyDescent="0.2"/>
    <row r="1105" s="150" customFormat="1" x14ac:dyDescent="0.2"/>
    <row r="1106" s="150" customFormat="1" x14ac:dyDescent="0.2"/>
    <row r="1107" s="150" customFormat="1" x14ac:dyDescent="0.2"/>
    <row r="1108" s="150" customFormat="1" x14ac:dyDescent="0.2"/>
    <row r="1109" s="150" customFormat="1" x14ac:dyDescent="0.2"/>
    <row r="1110" s="150" customFormat="1" x14ac:dyDescent="0.2"/>
    <row r="1111" s="150" customFormat="1" x14ac:dyDescent="0.2"/>
    <row r="1112" s="150" customFormat="1" x14ac:dyDescent="0.2"/>
    <row r="1113" s="150" customFormat="1" x14ac:dyDescent="0.2"/>
    <row r="1114" s="150" customFormat="1" x14ac:dyDescent="0.2"/>
    <row r="1115" s="150" customFormat="1" x14ac:dyDescent="0.2"/>
    <row r="1116" s="150" customFormat="1" x14ac:dyDescent="0.2"/>
    <row r="1117" s="150" customFormat="1" x14ac:dyDescent="0.2"/>
    <row r="1118" s="150" customFormat="1" x14ac:dyDescent="0.2"/>
    <row r="1119" s="150" customFormat="1" x14ac:dyDescent="0.2"/>
    <row r="1120" s="150" customFormat="1" x14ac:dyDescent="0.2"/>
    <row r="1121" s="150" customFormat="1" x14ac:dyDescent="0.2"/>
    <row r="1122" s="150" customFormat="1" x14ac:dyDescent="0.2"/>
    <row r="1123" s="150" customFormat="1" x14ac:dyDescent="0.2"/>
    <row r="1124" s="150" customFormat="1" x14ac:dyDescent="0.2"/>
    <row r="1125" s="150" customFormat="1" x14ac:dyDescent="0.2"/>
    <row r="1126" s="150" customFormat="1" x14ac:dyDescent="0.2"/>
    <row r="1127" s="150" customFormat="1" x14ac:dyDescent="0.2"/>
    <row r="1128" s="150" customFormat="1" x14ac:dyDescent="0.2"/>
    <row r="1129" s="150" customFormat="1" x14ac:dyDescent="0.2"/>
    <row r="1130" s="150" customFormat="1" x14ac:dyDescent="0.2"/>
    <row r="1131" s="150" customFormat="1" x14ac:dyDescent="0.2"/>
    <row r="1132" s="150" customFormat="1" x14ac:dyDescent="0.2"/>
    <row r="1133" s="150" customFormat="1" x14ac:dyDescent="0.2"/>
    <row r="1134" s="150" customFormat="1" x14ac:dyDescent="0.2"/>
    <row r="1135" s="150" customFormat="1" x14ac:dyDescent="0.2"/>
    <row r="1136" s="150" customFormat="1" x14ac:dyDescent="0.2"/>
    <row r="1137" s="150" customFormat="1" x14ac:dyDescent="0.2"/>
    <row r="1138" s="150" customFormat="1" x14ac:dyDescent="0.2"/>
    <row r="1139" s="150" customFormat="1" x14ac:dyDescent="0.2"/>
    <row r="1140" s="150" customFormat="1" x14ac:dyDescent="0.2"/>
    <row r="1141" s="150" customFormat="1" x14ac:dyDescent="0.2"/>
    <row r="1142" s="150" customFormat="1" x14ac:dyDescent="0.2"/>
    <row r="1143" s="150" customFormat="1" x14ac:dyDescent="0.2"/>
    <row r="1144" s="150" customFormat="1" x14ac:dyDescent="0.2"/>
    <row r="1145" s="150" customFormat="1" x14ac:dyDescent="0.2"/>
    <row r="1146" s="150" customFormat="1" x14ac:dyDescent="0.2"/>
    <row r="1147" s="150" customFormat="1" x14ac:dyDescent="0.2"/>
    <row r="1148" s="150" customFormat="1" x14ac:dyDescent="0.2"/>
    <row r="1149" s="150" customFormat="1" x14ac:dyDescent="0.2"/>
    <row r="1150" s="150" customFormat="1" x14ac:dyDescent="0.2"/>
    <row r="1151" s="150" customFormat="1" x14ac:dyDescent="0.2"/>
    <row r="1152" s="150" customFormat="1" x14ac:dyDescent="0.2"/>
    <row r="1153" s="150" customFormat="1" x14ac:dyDescent="0.2"/>
    <row r="1154" s="150" customFormat="1" x14ac:dyDescent="0.2"/>
    <row r="1155" s="150" customFormat="1" x14ac:dyDescent="0.2"/>
    <row r="1156" s="150" customFormat="1" x14ac:dyDescent="0.2"/>
    <row r="1157" s="150" customFormat="1" x14ac:dyDescent="0.2"/>
    <row r="1158" s="150" customFormat="1" x14ac:dyDescent="0.2"/>
    <row r="1159" s="150" customFormat="1" x14ac:dyDescent="0.2"/>
    <row r="1160" s="150" customFormat="1" x14ac:dyDescent="0.2"/>
    <row r="1161" s="150" customFormat="1" x14ac:dyDescent="0.2"/>
    <row r="1162" s="150" customFormat="1" x14ac:dyDescent="0.2"/>
    <row r="1163" s="150" customFormat="1" x14ac:dyDescent="0.2"/>
    <row r="1164" s="150" customFormat="1" x14ac:dyDescent="0.2"/>
    <row r="1165" s="150" customFormat="1" x14ac:dyDescent="0.2"/>
    <row r="1166" s="150" customFormat="1" x14ac:dyDescent="0.2"/>
    <row r="1167" s="150" customFormat="1" x14ac:dyDescent="0.2"/>
    <row r="1168" s="150" customFormat="1" x14ac:dyDescent="0.2"/>
    <row r="1169" s="150" customFormat="1" x14ac:dyDescent="0.2"/>
    <row r="1170" s="150" customFormat="1" x14ac:dyDescent="0.2"/>
    <row r="1171" s="150" customFormat="1" x14ac:dyDescent="0.2"/>
    <row r="1172" s="150" customFormat="1" x14ac:dyDescent="0.2"/>
    <row r="1173" s="150" customFormat="1" x14ac:dyDescent="0.2"/>
    <row r="1174" s="150" customFormat="1" x14ac:dyDescent="0.2"/>
    <row r="1175" s="150" customFormat="1" x14ac:dyDescent="0.2"/>
    <row r="1176" s="150" customFormat="1" x14ac:dyDescent="0.2"/>
    <row r="1177" s="150" customFormat="1" x14ac:dyDescent="0.2"/>
    <row r="1178" s="150" customFormat="1" x14ac:dyDescent="0.2"/>
    <row r="1179" s="150" customFormat="1" x14ac:dyDescent="0.2"/>
    <row r="1180" s="150" customFormat="1" x14ac:dyDescent="0.2"/>
    <row r="1181" s="150" customFormat="1" x14ac:dyDescent="0.2"/>
    <row r="1182" s="150" customFormat="1" x14ac:dyDescent="0.2"/>
    <row r="1183" s="150" customFormat="1" x14ac:dyDescent="0.2"/>
    <row r="1184" s="150" customFormat="1" x14ac:dyDescent="0.2"/>
    <row r="1185" s="150" customFormat="1" x14ac:dyDescent="0.2"/>
    <row r="1186" s="150" customFormat="1" x14ac:dyDescent="0.2"/>
    <row r="1187" s="150" customFormat="1" x14ac:dyDescent="0.2"/>
    <row r="1188" s="150" customFormat="1" x14ac:dyDescent="0.2"/>
    <row r="1189" s="150" customFormat="1" x14ac:dyDescent="0.2"/>
    <row r="1190" s="150" customFormat="1" x14ac:dyDescent="0.2"/>
    <row r="1191" s="150" customFormat="1" x14ac:dyDescent="0.2"/>
    <row r="1192" s="150" customFormat="1" x14ac:dyDescent="0.2"/>
    <row r="1193" s="150" customFormat="1" x14ac:dyDescent="0.2"/>
    <row r="1194" s="150" customFormat="1" x14ac:dyDescent="0.2"/>
    <row r="1195" s="150" customFormat="1" x14ac:dyDescent="0.2"/>
    <row r="1196" s="150" customFormat="1" x14ac:dyDescent="0.2"/>
    <row r="1197" s="150" customFormat="1" x14ac:dyDescent="0.2"/>
    <row r="1198" s="150" customFormat="1" x14ac:dyDescent="0.2"/>
    <row r="1199" s="150" customFormat="1" x14ac:dyDescent="0.2"/>
    <row r="1200" s="150" customFormat="1" x14ac:dyDescent="0.2"/>
    <row r="1201" s="150" customFormat="1" x14ac:dyDescent="0.2"/>
    <row r="1202" s="150" customFormat="1" x14ac:dyDescent="0.2"/>
    <row r="1203" s="150" customFormat="1" x14ac:dyDescent="0.2"/>
    <row r="1204" s="150" customFormat="1" x14ac:dyDescent="0.2"/>
    <row r="1205" s="150" customFormat="1" x14ac:dyDescent="0.2"/>
    <row r="1206" s="150" customFormat="1" x14ac:dyDescent="0.2"/>
    <row r="1207" s="150" customFormat="1" x14ac:dyDescent="0.2"/>
    <row r="1208" s="150" customFormat="1" x14ac:dyDescent="0.2"/>
    <row r="1209" s="150" customFormat="1" x14ac:dyDescent="0.2"/>
    <row r="1210" s="150" customFormat="1" x14ac:dyDescent="0.2"/>
    <row r="1211" s="150" customFormat="1" x14ac:dyDescent="0.2"/>
    <row r="1212" s="150" customFormat="1" x14ac:dyDescent="0.2"/>
    <row r="1213" s="150" customFormat="1" x14ac:dyDescent="0.2"/>
    <row r="1214" s="150" customFormat="1" x14ac:dyDescent="0.2"/>
    <row r="1215" s="150" customFormat="1" x14ac:dyDescent="0.2"/>
    <row r="1216" s="150" customFormat="1" x14ac:dyDescent="0.2"/>
    <row r="1217" s="150" customFormat="1" x14ac:dyDescent="0.2"/>
    <row r="1218" s="150" customFormat="1" x14ac:dyDescent="0.2"/>
    <row r="1219" s="150" customFormat="1" x14ac:dyDescent="0.2"/>
    <row r="1220" s="150" customFormat="1" x14ac:dyDescent="0.2"/>
    <row r="1221" s="150" customFormat="1" x14ac:dyDescent="0.2"/>
    <row r="1222" s="150" customFormat="1" x14ac:dyDescent="0.2"/>
    <row r="1223" s="150" customFormat="1" x14ac:dyDescent="0.2"/>
    <row r="1224" s="150" customFormat="1" x14ac:dyDescent="0.2"/>
    <row r="1225" s="150" customFormat="1" x14ac:dyDescent="0.2"/>
    <row r="1226" s="150" customFormat="1" x14ac:dyDescent="0.2"/>
    <row r="1227" s="150" customFormat="1" x14ac:dyDescent="0.2"/>
    <row r="1228" s="150" customFormat="1" x14ac:dyDescent="0.2"/>
    <row r="1229" s="150" customFormat="1" x14ac:dyDescent="0.2"/>
    <row r="1230" s="150" customFormat="1" x14ac:dyDescent="0.2"/>
    <row r="1231" s="150" customFormat="1" x14ac:dyDescent="0.2"/>
    <row r="1232" s="150" customFormat="1" x14ac:dyDescent="0.2"/>
    <row r="1233" s="150" customFormat="1" x14ac:dyDescent="0.2"/>
    <row r="1234" s="150" customFormat="1" x14ac:dyDescent="0.2"/>
    <row r="1235" s="150" customFormat="1" x14ac:dyDescent="0.2"/>
    <row r="1236" s="150" customFormat="1" x14ac:dyDescent="0.2"/>
    <row r="1237" s="150" customFormat="1" x14ac:dyDescent="0.2"/>
    <row r="1238" s="150" customFormat="1" x14ac:dyDescent="0.2"/>
    <row r="1239" s="150" customFormat="1" x14ac:dyDescent="0.2"/>
    <row r="1240" s="150" customFormat="1" x14ac:dyDescent="0.2"/>
    <row r="1241" s="150" customFormat="1" x14ac:dyDescent="0.2"/>
    <row r="1242" s="150" customFormat="1" x14ac:dyDescent="0.2"/>
    <row r="1243" s="150" customFormat="1" x14ac:dyDescent="0.2"/>
    <row r="1244" s="150" customFormat="1" x14ac:dyDescent="0.2"/>
    <row r="1245" s="150" customFormat="1" x14ac:dyDescent="0.2"/>
    <row r="1246" s="150" customFormat="1" x14ac:dyDescent="0.2"/>
    <row r="1247" s="150" customFormat="1" x14ac:dyDescent="0.2"/>
    <row r="1248" s="150" customFormat="1" x14ac:dyDescent="0.2"/>
    <row r="1249" s="150" customFormat="1" x14ac:dyDescent="0.2"/>
    <row r="1250" s="150" customFormat="1" x14ac:dyDescent="0.2"/>
    <row r="1251" s="150" customFormat="1" x14ac:dyDescent="0.2"/>
    <row r="1252" s="150" customFormat="1" x14ac:dyDescent="0.2"/>
    <row r="1253" s="150" customFormat="1" x14ac:dyDescent="0.2"/>
    <row r="1254" s="150" customFormat="1" x14ac:dyDescent="0.2"/>
    <row r="1255" s="150" customFormat="1" x14ac:dyDescent="0.2"/>
    <row r="1256" s="150" customFormat="1" x14ac:dyDescent="0.2"/>
    <row r="1257" s="150" customFormat="1" x14ac:dyDescent="0.2"/>
    <row r="1258" s="150" customFormat="1" x14ac:dyDescent="0.2"/>
    <row r="1259" s="150" customFormat="1" x14ac:dyDescent="0.2"/>
    <row r="1260" s="150" customFormat="1" x14ac:dyDescent="0.2"/>
    <row r="1261" s="150" customFormat="1" x14ac:dyDescent="0.2"/>
    <row r="1262" s="150" customFormat="1" x14ac:dyDescent="0.2"/>
    <row r="1263" s="150" customFormat="1" x14ac:dyDescent="0.2"/>
    <row r="1264" s="150" customFormat="1" x14ac:dyDescent="0.2"/>
    <row r="1265" s="150" customFormat="1" x14ac:dyDescent="0.2"/>
    <row r="1266" s="150" customFormat="1" x14ac:dyDescent="0.2"/>
    <row r="1267" s="150" customFormat="1" x14ac:dyDescent="0.2"/>
    <row r="1268" s="150" customFormat="1" x14ac:dyDescent="0.2"/>
    <row r="1269" s="150" customFormat="1" x14ac:dyDescent="0.2"/>
    <row r="1270" s="150" customFormat="1" x14ac:dyDescent="0.2"/>
    <row r="1271" s="150" customFormat="1" x14ac:dyDescent="0.2"/>
    <row r="1272" s="150" customFormat="1" x14ac:dyDescent="0.2"/>
    <row r="1273" s="150" customFormat="1" x14ac:dyDescent="0.2"/>
    <row r="1274" s="150" customFormat="1" x14ac:dyDescent="0.2"/>
    <row r="1275" s="150" customFormat="1" x14ac:dyDescent="0.2"/>
    <row r="1276" s="150" customFormat="1" x14ac:dyDescent="0.2"/>
    <row r="1277" s="150" customFormat="1" x14ac:dyDescent="0.2"/>
    <row r="1278" s="150" customFormat="1" x14ac:dyDescent="0.2"/>
    <row r="1279" s="150" customFormat="1" x14ac:dyDescent="0.2"/>
    <row r="1280" s="150" customFormat="1" x14ac:dyDescent="0.2"/>
    <row r="1281" s="150" customFormat="1" x14ac:dyDescent="0.2"/>
    <row r="1282" s="150" customFormat="1" x14ac:dyDescent="0.2"/>
    <row r="1283" s="150" customFormat="1" x14ac:dyDescent="0.2"/>
    <row r="1284" s="150" customFormat="1" x14ac:dyDescent="0.2"/>
    <row r="1285" s="150" customFormat="1" x14ac:dyDescent="0.2"/>
    <row r="1286" s="150" customFormat="1" x14ac:dyDescent="0.2"/>
    <row r="1287" s="150" customFormat="1" x14ac:dyDescent="0.2"/>
    <row r="1288" s="150" customFormat="1" x14ac:dyDescent="0.2"/>
    <row r="1289" s="150" customFormat="1" x14ac:dyDescent="0.2"/>
    <row r="1290" s="150" customFormat="1" x14ac:dyDescent="0.2"/>
    <row r="1291" s="150" customFormat="1" x14ac:dyDescent="0.2"/>
    <row r="1292" s="150" customFormat="1" x14ac:dyDescent="0.2"/>
    <row r="1293" s="150" customFormat="1" x14ac:dyDescent="0.2"/>
    <row r="1294" s="150" customFormat="1" x14ac:dyDescent="0.2"/>
    <row r="1295" s="150" customFormat="1" x14ac:dyDescent="0.2"/>
    <row r="1296" s="150" customFormat="1" x14ac:dyDescent="0.2"/>
    <row r="1297" spans="1:3" s="150" customFormat="1" x14ac:dyDescent="0.2"/>
    <row r="1298" spans="1:3" s="150" customFormat="1" x14ac:dyDescent="0.2"/>
    <row r="1299" spans="1:3" s="150" customFormat="1" x14ac:dyDescent="0.2"/>
    <row r="1300" spans="1:3" x14ac:dyDescent="0.2">
      <c r="A1300" s="150"/>
      <c r="B1300" s="150"/>
      <c r="C1300" s="150"/>
    </row>
    <row r="1301" spans="1:3" x14ac:dyDescent="0.2">
      <c r="A1301" s="150"/>
      <c r="B1301" s="150"/>
      <c r="C1301" s="150"/>
    </row>
    <row r="1302" spans="1:3" x14ac:dyDescent="0.2">
      <c r="A1302" s="150"/>
      <c r="B1302" s="150"/>
      <c r="C1302" s="150"/>
    </row>
    <row r="1303" spans="1:3" x14ac:dyDescent="0.2">
      <c r="A1303" s="150"/>
      <c r="B1303" s="150"/>
      <c r="C1303" s="150"/>
    </row>
    <row r="1304" spans="1:3" x14ac:dyDescent="0.2">
      <c r="A1304" s="150"/>
      <c r="B1304" s="150"/>
      <c r="C1304" s="150"/>
    </row>
    <row r="1305" spans="1:3" x14ac:dyDescent="0.2">
      <c r="A1305" s="150"/>
      <c r="B1305" s="150"/>
      <c r="C1305" s="150"/>
    </row>
    <row r="1306" spans="1:3" x14ac:dyDescent="0.2">
      <c r="A1306" s="150"/>
      <c r="B1306" s="150"/>
      <c r="C1306" s="150"/>
    </row>
    <row r="1307" spans="1:3" x14ac:dyDescent="0.2">
      <c r="A1307" s="150"/>
      <c r="B1307" s="150"/>
      <c r="C1307" s="150"/>
    </row>
    <row r="1308" spans="1:3" x14ac:dyDescent="0.2">
      <c r="A1308" s="150"/>
      <c r="B1308" s="150"/>
      <c r="C1308" s="150"/>
    </row>
    <row r="1309" spans="1:3" x14ac:dyDescent="0.2">
      <c r="A1309" s="150"/>
      <c r="B1309" s="150"/>
      <c r="C1309" s="150"/>
    </row>
    <row r="1310" spans="1:3" x14ac:dyDescent="0.2">
      <c r="A1310" s="150"/>
      <c r="B1310" s="150"/>
      <c r="C1310" s="150"/>
    </row>
    <row r="1311" spans="1:3" x14ac:dyDescent="0.2">
      <c r="A1311" s="150"/>
      <c r="B1311" s="150"/>
      <c r="C1311" s="150"/>
    </row>
    <row r="1312" spans="1:3" x14ac:dyDescent="0.2">
      <c r="A1312" s="150"/>
      <c r="B1312" s="150"/>
      <c r="C1312" s="150"/>
    </row>
    <row r="1313" spans="1:3" x14ac:dyDescent="0.2">
      <c r="A1313" s="150"/>
      <c r="B1313" s="150"/>
      <c r="C1313" s="150"/>
    </row>
    <row r="1314" spans="1:3" x14ac:dyDescent="0.2">
      <c r="A1314" s="150"/>
      <c r="B1314" s="150"/>
      <c r="C1314" s="150"/>
    </row>
    <row r="1315" spans="1:3" x14ac:dyDescent="0.2">
      <c r="A1315" s="150"/>
      <c r="B1315" s="150"/>
      <c r="C1315" s="150"/>
    </row>
    <row r="1316" spans="1:3" x14ac:dyDescent="0.2">
      <c r="A1316" s="150"/>
      <c r="B1316" s="150"/>
      <c r="C1316" s="150"/>
    </row>
    <row r="1317" spans="1:3" x14ac:dyDescent="0.2">
      <c r="A1317" s="150"/>
      <c r="B1317" s="150"/>
      <c r="C1317" s="150"/>
    </row>
    <row r="1318" spans="1:3" x14ac:dyDescent="0.2">
      <c r="A1318" s="150"/>
      <c r="B1318" s="150"/>
      <c r="C1318" s="150"/>
    </row>
    <row r="1319" spans="1:3" x14ac:dyDescent="0.2">
      <c r="A1319" s="150"/>
      <c r="B1319" s="150"/>
      <c r="C1319" s="150"/>
    </row>
    <row r="1320" spans="1:3" x14ac:dyDescent="0.2">
      <c r="A1320" s="150"/>
      <c r="B1320" s="150"/>
      <c r="C1320" s="150"/>
    </row>
    <row r="1321" spans="1:3" x14ac:dyDescent="0.2">
      <c r="A1321" s="150"/>
      <c r="B1321" s="150"/>
      <c r="C1321" s="150"/>
    </row>
    <row r="1322" spans="1:3" x14ac:dyDescent="0.2">
      <c r="A1322" s="150"/>
      <c r="B1322" s="150"/>
      <c r="C1322" s="150"/>
    </row>
    <row r="1323" spans="1:3" x14ac:dyDescent="0.2">
      <c r="A1323" s="150"/>
      <c r="B1323" s="150"/>
      <c r="C1323" s="150"/>
    </row>
    <row r="1324" spans="1:3" x14ac:dyDescent="0.2">
      <c r="A1324" s="150"/>
      <c r="B1324" s="150"/>
      <c r="C1324" s="150"/>
    </row>
    <row r="1325" spans="1:3" x14ac:dyDescent="0.2">
      <c r="A1325" s="150"/>
      <c r="B1325" s="150"/>
      <c r="C1325" s="150"/>
    </row>
    <row r="1326" spans="1:3" x14ac:dyDescent="0.2">
      <c r="A1326" s="150"/>
      <c r="B1326" s="150"/>
      <c r="C1326" s="150"/>
    </row>
    <row r="1327" spans="1:3" x14ac:dyDescent="0.2">
      <c r="A1327" s="150"/>
      <c r="B1327" s="150"/>
      <c r="C1327" s="150"/>
    </row>
    <row r="1328" spans="1:3" x14ac:dyDescent="0.2">
      <c r="A1328" s="150"/>
      <c r="B1328" s="150"/>
      <c r="C1328" s="150"/>
    </row>
    <row r="1329" spans="1:3" x14ac:dyDescent="0.2">
      <c r="A1329" s="150"/>
      <c r="B1329" s="150"/>
      <c r="C1329" s="150"/>
    </row>
    <row r="1330" spans="1:3" x14ac:dyDescent="0.2">
      <c r="A1330" s="150"/>
      <c r="B1330" s="150"/>
      <c r="C1330" s="150"/>
    </row>
    <row r="1331" spans="1:3" x14ac:dyDescent="0.2">
      <c r="A1331" s="150"/>
      <c r="B1331" s="150"/>
      <c r="C1331" s="150"/>
    </row>
    <row r="1332" spans="1:3" x14ac:dyDescent="0.2">
      <c r="A1332" s="150"/>
      <c r="B1332" s="150"/>
      <c r="C1332" s="150"/>
    </row>
    <row r="1333" spans="1:3" x14ac:dyDescent="0.2">
      <c r="A1333" s="150"/>
      <c r="B1333" s="150"/>
      <c r="C1333" s="150"/>
    </row>
    <row r="1334" spans="1:3" x14ac:dyDescent="0.2">
      <c r="A1334" s="150"/>
      <c r="B1334" s="150"/>
      <c r="C1334" s="150"/>
    </row>
    <row r="1335" spans="1:3" x14ac:dyDescent="0.2">
      <c r="A1335" s="150"/>
      <c r="B1335" s="150"/>
      <c r="C1335" s="150"/>
    </row>
    <row r="1336" spans="1:3" x14ac:dyDescent="0.2">
      <c r="A1336" s="150"/>
      <c r="B1336" s="150"/>
      <c r="C1336" s="150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  <row r="7984" s="69" customFormat="1" x14ac:dyDescent="0.2"/>
    <row r="7985" s="69" customFormat="1" x14ac:dyDescent="0.2"/>
    <row r="7986" s="69" customFormat="1" x14ac:dyDescent="0.2"/>
    <row r="7987" s="69" customFormat="1" x14ac:dyDescent="0.2"/>
    <row r="7988" s="69" customFormat="1" x14ac:dyDescent="0.2"/>
    <row r="7989" s="69" customFormat="1" x14ac:dyDescent="0.2"/>
    <row r="7990" s="69" customFormat="1" x14ac:dyDescent="0.2"/>
    <row r="7991" s="69" customFormat="1" x14ac:dyDescent="0.2"/>
    <row r="7992" s="69" customFormat="1" x14ac:dyDescent="0.2"/>
    <row r="7993" s="69" customFormat="1" x14ac:dyDescent="0.2"/>
    <row r="7994" s="69" customFormat="1" x14ac:dyDescent="0.2"/>
    <row r="7995" s="69" customFormat="1" x14ac:dyDescent="0.2"/>
    <row r="7996" s="69" customFormat="1" x14ac:dyDescent="0.2"/>
    <row r="7997" s="69" customFormat="1" x14ac:dyDescent="0.2"/>
    <row r="7998" s="69" customFormat="1" x14ac:dyDescent="0.2"/>
    <row r="7999" s="69" customFormat="1" x14ac:dyDescent="0.2"/>
    <row r="8000" s="69" customFormat="1" x14ac:dyDescent="0.2"/>
    <row r="8001" s="69" customFormat="1" x14ac:dyDescent="0.2"/>
    <row r="8002" s="69" customFormat="1" x14ac:dyDescent="0.2"/>
    <row r="8003" s="69" customFormat="1" x14ac:dyDescent="0.2"/>
    <row r="8004" s="69" customFormat="1" x14ac:dyDescent="0.2"/>
    <row r="8005" s="69" customFormat="1" x14ac:dyDescent="0.2"/>
    <row r="8006" s="69" customFormat="1" x14ac:dyDescent="0.2"/>
    <row r="8007" s="69" customFormat="1" x14ac:dyDescent="0.2"/>
    <row r="8008" s="69" customFormat="1" x14ac:dyDescent="0.2"/>
    <row r="8009" s="69" customFormat="1" x14ac:dyDescent="0.2"/>
    <row r="8010" s="69" customFormat="1" x14ac:dyDescent="0.2"/>
    <row r="8011" s="69" customFormat="1" x14ac:dyDescent="0.2"/>
    <row r="8012" s="69" customFormat="1" x14ac:dyDescent="0.2"/>
    <row r="8013" s="69" customFormat="1" x14ac:dyDescent="0.2"/>
    <row r="8014" s="69" customFormat="1" x14ac:dyDescent="0.2"/>
    <row r="8015" s="69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2023-08-10T10:24:55Z</cp:lastPrinted>
  <dcterms:created xsi:type="dcterms:W3CDTF">2022-08-12T12:51:27Z</dcterms:created>
  <dcterms:modified xsi:type="dcterms:W3CDTF">2023-08-29T06:05:09Z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