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milinovic\Desktop\REBALANS\Rebalans 2023\Rebalans II\"/>
    </mc:Choice>
  </mc:AlternateContent>
  <bookViews>
    <workbookView xWindow="-120" yWindow="-120" windowWidth="29040" windowHeight="15840"/>
  </bookViews>
  <sheets>
    <sheet name="CRIKVENICA" sheetId="1" r:id="rId1"/>
  </sheets>
  <definedNames>
    <definedName name="_xlnm.Print_Area" localSheetId="0">CRIKVENICA!$A$1:$E$110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8" i="1" s="1"/>
  <c r="E99" i="1"/>
  <c r="D98" i="1"/>
  <c r="C98" i="1"/>
  <c r="C88" i="1" s="1"/>
  <c r="E97" i="1"/>
  <c r="E96" i="1"/>
  <c r="E95" i="1" s="1"/>
  <c r="D95" i="1"/>
  <c r="C95" i="1"/>
  <c r="E94" i="1"/>
  <c r="E93" i="1" s="1"/>
  <c r="D93" i="1"/>
  <c r="C93" i="1"/>
  <c r="E92" i="1"/>
  <c r="E91" i="1"/>
  <c r="E90" i="1"/>
  <c r="E89" i="1" s="1"/>
  <c r="E88" i="1" s="1"/>
  <c r="D89" i="1"/>
  <c r="D88" i="1" s="1"/>
  <c r="C89" i="1"/>
  <c r="E87" i="1"/>
  <c r="E86" i="1"/>
  <c r="E85" i="1" s="1"/>
  <c r="D85" i="1"/>
  <c r="C85" i="1"/>
  <c r="E84" i="1"/>
  <c r="E83" i="1"/>
  <c r="E82" i="1"/>
  <c r="E81" i="1"/>
  <c r="E80" i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 s="1"/>
  <c r="D65" i="1"/>
  <c r="C65" i="1"/>
  <c r="E64" i="1"/>
  <c r="E63" i="1" s="1"/>
  <c r="D63" i="1"/>
  <c r="C63" i="1"/>
  <c r="E62" i="1"/>
  <c r="E61" i="1"/>
  <c r="D60" i="1"/>
  <c r="D59" i="1" s="1"/>
  <c r="C60" i="1"/>
  <c r="C59" i="1" s="1"/>
  <c r="E58" i="1"/>
  <c r="E57" i="1" s="1"/>
  <c r="D57" i="1"/>
  <c r="C57" i="1"/>
  <c r="E56" i="1"/>
  <c r="E55" i="1" s="1"/>
  <c r="D55" i="1"/>
  <c r="C55" i="1"/>
  <c r="E54" i="1"/>
  <c r="E53" i="1"/>
  <c r="E52" i="1"/>
  <c r="D51" i="1"/>
  <c r="C51" i="1"/>
  <c r="E50" i="1"/>
  <c r="E49" i="1"/>
  <c r="D48" i="1"/>
  <c r="C48" i="1"/>
  <c r="E47" i="1"/>
  <c r="E46" i="1" s="1"/>
  <c r="D46" i="1"/>
  <c r="C46" i="1"/>
  <c r="E45" i="1"/>
  <c r="E44" i="1"/>
  <c r="E43" i="1"/>
  <c r="E42" i="1"/>
  <c r="E41" i="1"/>
  <c r="E40" i="1"/>
  <c r="E39" i="1"/>
  <c r="D38" i="1"/>
  <c r="C38" i="1"/>
  <c r="E37" i="1"/>
  <c r="E36" i="1"/>
  <c r="D36" i="1"/>
  <c r="C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D19" i="1"/>
  <c r="C19" i="1"/>
  <c r="E18" i="1"/>
  <c r="E17" i="1"/>
  <c r="E16" i="1"/>
  <c r="E15" i="1"/>
  <c r="E14" i="1" s="1"/>
  <c r="D14" i="1"/>
  <c r="C14" i="1"/>
  <c r="C13" i="1" s="1"/>
  <c r="E12" i="1"/>
  <c r="E11" i="1"/>
  <c r="E10" i="1"/>
  <c r="E9" i="1"/>
  <c r="E8" i="1"/>
  <c r="E7" i="1"/>
  <c r="D6" i="1"/>
  <c r="C6" i="1"/>
  <c r="E60" i="1" l="1"/>
  <c r="E59" i="1" s="1"/>
  <c r="E51" i="1"/>
  <c r="E48" i="1"/>
  <c r="E38" i="1"/>
  <c r="E26" i="1"/>
  <c r="D13" i="1"/>
  <c r="D108" i="1" s="1"/>
  <c r="D109" i="1" s="1"/>
  <c r="E19" i="1"/>
  <c r="E6" i="1"/>
  <c r="E79" i="1"/>
  <c r="C108" i="1"/>
  <c r="C109" i="1" s="1"/>
  <c r="E13" i="1"/>
  <c r="E108" i="1" l="1"/>
  <c r="E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<sst xmlns="http://schemas.openxmlformats.org/spreadsheetml/2006/main" count="210" uniqueCount="135">
  <si>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</si>
  <si>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CRIKVENICI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</si>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</sst>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43" fontId="4" fillId="0" borderId="0" xfId="1" applyFont="1" applyBorder="1" applyAlignment="1">
      <alignment horizontal="left"/>
    </xf>
    <xf numFmtId="43" fontId="6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7" fillId="0" borderId="0" xfId="3" applyNumberFormat="1" applyBorder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6" fillId="2" borderId="4" xfId="1" applyNumberFormat="1" applyFont="1" applyFill="1" applyBorder="1" applyAlignment="1">
      <alignment horizontal="center"/>
    </xf>
    <xf numFmtId="49" fontId="6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8" fillId="3" borderId="7" xfId="1" applyNumberFormat="1" applyFont="1" applyFill="1" applyBorder="1" applyAlignment="1">
      <alignment horizontal="center" wrapText="1"/>
    </xf>
    <xf numFmtId="43" fontId="8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8" fillId="3" borderId="8" xfId="1" applyNumberFormat="1" applyFont="1" applyFill="1" applyBorder="1" applyAlignment="1">
      <alignment horizontal="center" wrapText="1"/>
    </xf>
    <xf numFmtId="43" fontId="8" fillId="3" borderId="8" xfId="1" applyFont="1" applyFill="1" applyBorder="1" applyAlignment="1">
      <alignment horizontal="left" wrapText="1"/>
    </xf>
    <xf numFmtId="49" fontId="8" fillId="0" borderId="8" xfId="1" applyNumberFormat="1" applyFont="1" applyFill="1" applyBorder="1" applyAlignment="1">
      <alignment horizontal="center" wrapText="1"/>
    </xf>
    <xf numFmtId="43" fontId="8" fillId="0" borderId="8" xfId="1" applyFont="1" applyFill="1" applyBorder="1" applyAlignment="1">
      <alignment horizontal="left" wrapText="1"/>
    </xf>
    <xf numFmtId="43" fontId="1" fillId="0" borderId="0" xfId="1" applyFont="1"/>
    <xf numFmtId="49" fontId="8" fillId="0" borderId="9" xfId="1" applyNumberFormat="1" applyFont="1" applyFill="1" applyBorder="1" applyAlignment="1">
      <alignment horizontal="center" wrapText="1"/>
    </xf>
    <xf numFmtId="43" fontId="8" fillId="0" borderId="9" xfId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center" wrapText="1"/>
    </xf>
    <xf numFmtId="43" fontId="10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1" fillId="4" borderId="10" xfId="1" applyNumberFormat="1" applyFont="1" applyFill="1" applyBorder="1" applyAlignment="1">
      <alignment horizontal="center" wrapText="1"/>
    </xf>
    <xf numFmtId="43" fontId="11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8" fillId="3" borderId="11" xfId="1" applyNumberFormat="1" applyFont="1" applyFill="1" applyBorder="1" applyAlignment="1">
      <alignment horizontal="center" wrapText="1"/>
    </xf>
    <xf numFmtId="43" fontId="8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1" fillId="4" borderId="12" xfId="1" applyNumberFormat="1" applyFont="1" applyFill="1" applyBorder="1" applyAlignment="1">
      <alignment horizontal="center" wrapText="1"/>
    </xf>
    <xf numFmtId="43" fontId="11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8" fillId="6" borderId="7" xfId="1" applyNumberFormat="1" applyFont="1" applyFill="1" applyBorder="1" applyAlignment="1">
      <alignment horizontal="center" wrapText="1"/>
    </xf>
    <xf numFmtId="43" fontId="8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2" fillId="4" borderId="12" xfId="1" applyFont="1" applyFill="1" applyBorder="1" applyAlignment="1">
      <alignment horizontal="left" wrapText="1"/>
    </xf>
    <xf numFmtId="43" fontId="13" fillId="4" borderId="12" xfId="1" applyFont="1" applyFill="1" applyBorder="1" applyAlignment="1">
      <alignment horizontal="left" wrapText="1"/>
    </xf>
    <xf numFmtId="43" fontId="9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1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6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1" fillId="10" borderId="8" xfId="1" applyNumberFormat="1" applyFont="1" applyFill="1" applyBorder="1" applyAlignment="1">
      <alignment horizontal="center" wrapText="1"/>
    </xf>
    <xf numFmtId="43" fontId="16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1" fillId="10" borderId="12" xfId="1" applyNumberFormat="1" applyFont="1" applyFill="1" applyBorder="1" applyAlignment="1">
      <alignment horizontal="center" wrapText="1"/>
    </xf>
    <xf numFmtId="43" fontId="11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1" fillId="10" borderId="7" xfId="1" applyNumberFormat="1" applyFont="1" applyFill="1" applyBorder="1" applyAlignment="1">
      <alignment horizontal="center" wrapText="1"/>
    </xf>
    <xf numFmtId="43" fontId="16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8" fillId="3" borderId="4" xfId="1" applyNumberFormat="1" applyFont="1" applyFill="1" applyBorder="1" applyAlignment="1">
      <alignment horizontal="center" wrapText="1"/>
    </xf>
    <xf numFmtId="43" fontId="10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7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8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9" fontId="9" fillId="0" borderId="8" xfId="1" applyNumberFormat="1" applyFont="1" applyFill="1" applyBorder="1" applyAlignment="1">
      <alignment horizontal="center" wrapText="1"/>
    </xf>
    <xf numFmtId="43" fontId="4" fillId="0" borderId="1" xfId="1" applyFont="1" applyBorder="1" applyAlignment="1">
      <alignment horizontal="center"/>
    </xf>
    <xf numFmtId="43" fontId="14" fillId="8" borderId="4" xfId="1" applyFont="1" applyFill="1" applyBorder="1" applyAlignment="1">
      <alignment horizontal="center"/>
    </xf>
    <xf numFmtId="0" fontId="15" fillId="8" borderId="6" xfId="4" applyFont="1" applyFill="1" applyBorder="1" applyAlignment="1">
      <alignment horizontal="center"/>
    </xf>
    <xf numFmtId="43" fontId="9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9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9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AD502A20-D125-4A7E-9D7B-ADC7CD57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913"/>
  <sheetViews>
    <sheetView tabSelected="1" zoomScale="90" zoomScaleNormal="90" workbookViewId="0">
      <pane ySplit="5" topLeftCell="A85" activePane="bottomLeft" state="frozen"/>
      <selection activeCell="N19" sqref="N19"/>
      <selection pane="bottomLeft" activeCell="E27" sqref="E27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1"/>
      <c r="E4" s="81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1895281</v>
      </c>
      <c r="D6" s="19">
        <f>SUM(D7:D12)</f>
        <v>259000</v>
      </c>
      <c r="E6" s="19">
        <f>SUM(E7:E12)</f>
        <v>2154281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1548875</v>
      </c>
      <c r="D7" s="23">
        <v>187000</v>
      </c>
      <c r="E7" s="23">
        <f t="shared" ref="E7:E12" si="0">C7+D7</f>
        <v>1735875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23890</v>
      </c>
      <c r="D8" s="23"/>
      <c r="E8" s="23">
        <f t="shared" si="0"/>
        <v>23890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66361</v>
      </c>
      <c r="D9" s="23">
        <v>32000</v>
      </c>
      <c r="E9" s="23">
        <f t="shared" si="0"/>
        <v>98361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256155</v>
      </c>
      <c r="D11" s="23">
        <v>40000</v>
      </c>
      <c r="E11" s="23">
        <f t="shared" si="0"/>
        <v>296155</v>
      </c>
      <c r="F11" s="3"/>
      <c r="G11" s="3"/>
      <c r="H11" s="3"/>
      <c r="I11" s="3"/>
      <c r="J11" s="3"/>
      <c r="K11" s="3"/>
    </row>
    <row r="12" spans="1:11" s="29" customFormat="1" ht="16.5" hidden="1" customHeight="1" x14ac:dyDescent="0.2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446520</v>
      </c>
      <c r="D13" s="34">
        <f>SUM(D14+D19+D26+D36+D38+D46+D48+D51+D55+D57)</f>
        <v>242586</v>
      </c>
      <c r="E13" s="34">
        <f>SUM(E14+E19+E26+E36+E38+E46+E48+E51+E55+E57)</f>
        <v>689106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111487</v>
      </c>
      <c r="D14" s="37">
        <f>SUM(D15:D18)</f>
        <v>-11500</v>
      </c>
      <c r="E14" s="37">
        <f>SUM(E15:E18)</f>
        <v>99987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3318</v>
      </c>
      <c r="D15" s="23">
        <v>1500</v>
      </c>
      <c r="E15" s="38">
        <f>C15+D15</f>
        <v>4818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106178</v>
      </c>
      <c r="D16" s="23">
        <v>-13000</v>
      </c>
      <c r="E16" s="38">
        <f>C16+D16</f>
        <v>93178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1991</v>
      </c>
      <c r="D17" s="39"/>
      <c r="E17" s="40">
        <f>C17+D17</f>
        <v>1991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0</v>
      </c>
      <c r="D18" s="43"/>
      <c r="E18" s="40">
        <f>C18+D18</f>
        <v>0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101825</v>
      </c>
      <c r="D19" s="46">
        <f>SUM(D20:D25)</f>
        <v>4500</v>
      </c>
      <c r="E19" s="46">
        <f>SUM(E20:E25)</f>
        <v>106325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38490</v>
      </c>
      <c r="D20" s="23">
        <v>-3000</v>
      </c>
      <c r="E20" s="23">
        <f t="shared" ref="E20:E25" si="1">C20+D20</f>
        <v>35490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62380</v>
      </c>
      <c r="D22" s="23">
        <v>7500</v>
      </c>
      <c r="E22" s="23">
        <f t="shared" si="1"/>
        <v>69880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0</v>
      </c>
      <c r="D23" s="23"/>
      <c r="E23" s="23">
        <f t="shared" si="1"/>
        <v>0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796</v>
      </c>
      <c r="D24" s="23"/>
      <c r="E24" s="23">
        <f t="shared" si="1"/>
        <v>796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159</v>
      </c>
      <c r="D25" s="23"/>
      <c r="E25" s="23">
        <f t="shared" si="1"/>
        <v>159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220001</v>
      </c>
      <c r="D26" s="46">
        <f>SUM(D27:D35)</f>
        <v>178723</v>
      </c>
      <c r="E26" s="46">
        <f>SUM(E27:E35)</f>
        <v>398724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132723</v>
      </c>
      <c r="D27" s="23">
        <v>167723</v>
      </c>
      <c r="E27" s="23">
        <f t="shared" ref="E27:E35" si="2">C27+D27</f>
        <v>300446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7645</v>
      </c>
      <c r="D28" s="23"/>
      <c r="E28" s="23">
        <f t="shared" si="2"/>
        <v>7645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3982</v>
      </c>
      <c r="D29" s="23">
        <v>4000</v>
      </c>
      <c r="E29" s="23">
        <f t="shared" si="2"/>
        <v>7982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23226</v>
      </c>
      <c r="D30" s="23"/>
      <c r="E30" s="23">
        <f t="shared" si="2"/>
        <v>23226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26545</v>
      </c>
      <c r="D31" s="23">
        <v>5700</v>
      </c>
      <c r="E31" s="23">
        <f t="shared" si="2"/>
        <v>32245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5043</v>
      </c>
      <c r="D32" s="23">
        <v>-3700</v>
      </c>
      <c r="E32" s="23">
        <f t="shared" si="2"/>
        <v>1343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12609</v>
      </c>
      <c r="D33" s="23">
        <v>5000</v>
      </c>
      <c r="E33" s="23">
        <f t="shared" si="2"/>
        <v>17609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265</v>
      </c>
      <c r="D34" s="23"/>
      <c r="E34" s="23">
        <f t="shared" si="2"/>
        <v>265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7963</v>
      </c>
      <c r="D35" s="23"/>
      <c r="E35" s="23">
        <f t="shared" si="2"/>
        <v>7963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398</v>
      </c>
      <c r="D36" s="46">
        <f>D37</f>
        <v>0</v>
      </c>
      <c r="E36" s="46">
        <f>E37</f>
        <v>398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38">
        <v>398</v>
      </c>
      <c r="D37" s="23"/>
      <c r="E37" s="38">
        <f>C37+D37</f>
        <v>398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5774</v>
      </c>
      <c r="D38" s="46">
        <f>SUM(D39:D45)</f>
        <v>-100</v>
      </c>
      <c r="E38" s="46">
        <f>SUM(E39:E45)</f>
        <v>5674</v>
      </c>
    </row>
    <row r="39" spans="1:5" s="24" customFormat="1" ht="25.5" hidden="1" customHeight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1062</v>
      </c>
      <c r="D40" s="23"/>
      <c r="E40" s="23">
        <f t="shared" si="3"/>
        <v>1062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66</v>
      </c>
      <c r="D41" s="23"/>
      <c r="E41" s="23">
        <f t="shared" si="3"/>
        <v>66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3982</v>
      </c>
      <c r="D43" s="23">
        <v>100</v>
      </c>
      <c r="E43" s="23">
        <f t="shared" si="3"/>
        <v>4082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664</v>
      </c>
      <c r="D45" s="23">
        <v>-200</v>
      </c>
      <c r="E45" s="23">
        <f t="shared" si="3"/>
        <v>464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398</v>
      </c>
      <c r="D46" s="46">
        <f>D47</f>
        <v>-50</v>
      </c>
      <c r="E46" s="46">
        <f>E47</f>
        <v>348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23">
        <v>398</v>
      </c>
      <c r="D47" s="23">
        <v>-50</v>
      </c>
      <c r="E47" s="38">
        <f>C47+D47</f>
        <v>348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1991</v>
      </c>
      <c r="D48" s="46">
        <f>D49+D50</f>
        <v>513</v>
      </c>
      <c r="E48" s="46">
        <f>E49+E50</f>
        <v>2504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1991</v>
      </c>
      <c r="D49" s="23">
        <v>513</v>
      </c>
      <c r="E49" s="23">
        <f>C49+D49</f>
        <v>2504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0</v>
      </c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664</v>
      </c>
      <c r="D51" s="46">
        <f>SUM(D52+D53+D54)</f>
        <v>10000</v>
      </c>
      <c r="E51" s="46">
        <f>SUM(E52+E53+E54)</f>
        <v>10664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>
        <v>664</v>
      </c>
      <c r="D52" s="23"/>
      <c r="E52" s="38">
        <f>C52+D52</f>
        <v>664</v>
      </c>
    </row>
    <row r="53" spans="1:5" s="24" customFormat="1" ht="15.75" customHeight="1" x14ac:dyDescent="0.2">
      <c r="A53" s="25" t="s">
        <v>101</v>
      </c>
      <c r="B53" s="26" t="s">
        <v>102</v>
      </c>
      <c r="C53" s="38">
        <v>0</v>
      </c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>
        <v>0</v>
      </c>
      <c r="D54" s="23">
        <v>10000</v>
      </c>
      <c r="E54" s="38">
        <f>C54+D54</f>
        <v>10000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3982</v>
      </c>
      <c r="D55" s="46">
        <f>SUM(D56)</f>
        <v>-500</v>
      </c>
      <c r="E55" s="46">
        <f>SUM(E56)</f>
        <v>3482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3982</v>
      </c>
      <c r="D56" s="23">
        <v>-500</v>
      </c>
      <c r="E56" s="38">
        <f>C56+D56</f>
        <v>3482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0</v>
      </c>
      <c r="D57" s="46">
        <f>SUM(D58)</f>
        <v>61000</v>
      </c>
      <c r="E57" s="46">
        <f>SUM(E58)</f>
        <v>61000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0</v>
      </c>
      <c r="D58" s="23">
        <v>61000</v>
      </c>
      <c r="E58" s="38">
        <f>C58+D58</f>
        <v>61000</v>
      </c>
    </row>
    <row r="59" spans="1:5" s="24" customFormat="1" ht="15.75" customHeight="1" thickTop="1" thickBot="1" x14ac:dyDescent="0.25">
      <c r="A59" s="82" t="s">
        <v>112</v>
      </c>
      <c r="B59" s="83"/>
      <c r="C59" s="55">
        <f>C60+C63</f>
        <v>132723</v>
      </c>
      <c r="D59" s="55">
        <f>D60+D63</f>
        <v>-111586</v>
      </c>
      <c r="E59" s="55">
        <f>E60+E63</f>
        <v>21137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132723</v>
      </c>
      <c r="D60" s="46">
        <f>SUM(D61:D62)</f>
        <v>-111586</v>
      </c>
      <c r="E60" s="46">
        <f>SUM(E61:E63)</f>
        <v>21137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38">
        <v>132723</v>
      </c>
      <c r="D61" s="23">
        <v>-111586</v>
      </c>
      <c r="E61" s="38">
        <f>C61+D61</f>
        <v>21137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38"/>
      <c r="D62" s="23"/>
      <c r="E62" s="38">
        <f>C62+D62</f>
        <v>0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38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4" t="s">
        <v>113</v>
      </c>
      <c r="B65" s="85"/>
      <c r="C65" s="57">
        <f>SUM(C66:C78)</f>
        <v>398</v>
      </c>
      <c r="D65" s="57">
        <f>SUM(D66:D78)</f>
        <v>0</v>
      </c>
      <c r="E65" s="57">
        <f>SUM(E66:E78)</f>
        <v>398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/>
      <c r="D66" s="23"/>
      <c r="E66" s="38">
        <f t="shared" ref="E66:E76" si="4">C66+D66</f>
        <v>0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>
        <v>398</v>
      </c>
      <c r="D75" s="23"/>
      <c r="E75" s="38">
        <f t="shared" si="4"/>
        <v>398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6" t="s">
        <v>127</v>
      </c>
      <c r="B79" s="87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8" t="s">
        <v>128</v>
      </c>
      <c r="B88" s="89"/>
      <c r="C88" s="65">
        <f>C89+C93+C95+C98+C102+C104+C106</f>
        <v>32517</v>
      </c>
      <c r="D88" s="65">
        <f>D89+D93+D95+D98+D102+D104+D106</f>
        <v>0</v>
      </c>
      <c r="E88" s="65">
        <f>E89+E93+E95+E98+E102+E104+E106</f>
        <v>32517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3982</v>
      </c>
      <c r="D95" s="61">
        <f>D96+D97</f>
        <v>0</v>
      </c>
      <c r="E95" s="61">
        <f>E96+E97</f>
        <v>3982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>
        <v>3982</v>
      </c>
      <c r="D96" s="23"/>
      <c r="E96" s="38">
        <f>C96+D96</f>
        <v>3982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>
        <v>0</v>
      </c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9954</v>
      </c>
      <c r="D98" s="61">
        <f>D99+D100+D101</f>
        <v>0</v>
      </c>
      <c r="E98" s="61">
        <f>E99+E100+E101</f>
        <v>9954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>
        <v>9954</v>
      </c>
      <c r="D99" s="23"/>
      <c r="E99" s="38">
        <f>C99+D99</f>
        <v>9954</v>
      </c>
    </row>
    <row r="100" spans="1:5" s="24" customFormat="1" ht="15.75" customHeight="1" x14ac:dyDescent="0.2">
      <c r="A100" s="80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18581</v>
      </c>
      <c r="D102" s="61">
        <f t="shared" ref="D102:E104" si="5">D103</f>
        <v>0</v>
      </c>
      <c r="E102" s="61">
        <f t="shared" si="5"/>
        <v>18581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>
        <v>18581</v>
      </c>
      <c r="D103" s="23"/>
      <c r="E103" s="38">
        <f>C103+D103</f>
        <v>18581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2474524</v>
      </c>
      <c r="D108" s="73">
        <f>SUM(D6+D13+D59)</f>
        <v>390000</v>
      </c>
      <c r="E108" s="73">
        <f>SUM(E6+E13+E59)</f>
        <v>2864524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2507439</v>
      </c>
      <c r="D109" s="75">
        <f>D108+D65+D79+D88</f>
        <v>390000</v>
      </c>
      <c r="E109" s="75">
        <f>E108+E65+E79+E88</f>
        <v>2897439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CRIKVENICA</vt:lpstr>
      <vt:lpstr>CRIKVENICA!Podrucje_ispisa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Diana Gršković Milinović</cp:lastModifiedBy>
  <dcterms:created xsi:type="dcterms:W3CDTF">2023-07-03T11:53:20Z</dcterms:created>
  <dcterms:modified xsi:type="dcterms:W3CDTF">2023-11-08T09:12:03Z</dcterms:modified>
</cp:coreProperties>
</file>