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ENA\VISOKI UPRAVNI SUD REPUBLIKE HRVATSKE\FINANCIJSKI PLAN - PLANIRANA SREDSTVA\"/>
    </mc:Choice>
  </mc:AlternateContent>
  <bookViews>
    <workbookView xWindow="480" yWindow="210" windowWidth="22995" windowHeight="9465"/>
  </bookViews>
  <sheets>
    <sheet name="1" sheetId="1" r:id="rId1"/>
  </sheets>
  <definedNames>
    <definedName name="_xlnm.Print_Titles" localSheetId="0">'1'!$8:$8</definedName>
    <definedName name="_xlnm.Print_Area" localSheetId="0">'1'!$A$1:$I$64</definedName>
  </definedNames>
  <calcPr calcId="162913"/>
</workbook>
</file>

<file path=xl/calcChain.xml><?xml version="1.0" encoding="utf-8"?>
<calcChain xmlns="http://schemas.openxmlformats.org/spreadsheetml/2006/main">
  <c r="I39" i="1" l="1"/>
  <c r="G39" i="1"/>
  <c r="E39" i="1"/>
  <c r="I60" i="1" l="1"/>
  <c r="I59" i="1"/>
  <c r="I58" i="1"/>
  <c r="I57" i="1"/>
  <c r="I56" i="1"/>
  <c r="I55" i="1"/>
  <c r="I54" i="1"/>
  <c r="I53" i="1"/>
  <c r="I52" i="1"/>
  <c r="I51" i="1"/>
  <c r="I50" i="1"/>
  <c r="I47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6" i="1"/>
  <c r="I15" i="1"/>
  <c r="I14" i="1"/>
  <c r="I13" i="1"/>
  <c r="I12" i="1"/>
  <c r="I11" i="1"/>
  <c r="G60" i="1" l="1"/>
  <c r="G59" i="1"/>
  <c r="G58" i="1"/>
  <c r="G57" i="1"/>
  <c r="G56" i="1"/>
  <c r="G55" i="1"/>
  <c r="G54" i="1"/>
  <c r="G53" i="1"/>
  <c r="G52" i="1"/>
  <c r="G51" i="1"/>
  <c r="G50" i="1"/>
  <c r="G47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6" i="1"/>
  <c r="G15" i="1"/>
  <c r="G14" i="1"/>
  <c r="G13" i="1"/>
  <c r="G12" i="1"/>
  <c r="G11" i="1"/>
  <c r="E60" i="1"/>
  <c r="E59" i="1"/>
  <c r="E58" i="1"/>
  <c r="E57" i="1"/>
  <c r="E56" i="1"/>
  <c r="E55" i="1"/>
  <c r="E54" i="1"/>
  <c r="E53" i="1"/>
  <c r="E52" i="1"/>
  <c r="E51" i="1"/>
  <c r="E50" i="1"/>
  <c r="E47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1" i="1"/>
  <c r="E16" i="1"/>
  <c r="E15" i="1"/>
  <c r="E14" i="1"/>
  <c r="E13" i="1"/>
  <c r="E12" i="1"/>
  <c r="C49" i="1" l="1"/>
  <c r="C46" i="1"/>
  <c r="C18" i="1"/>
  <c r="C10" i="1"/>
  <c r="C17" i="1" l="1"/>
  <c r="C48" i="1"/>
  <c r="I49" i="1"/>
  <c r="G49" i="1"/>
  <c r="H46" i="1"/>
  <c r="I46" i="1" s="1"/>
  <c r="F46" i="1"/>
  <c r="G46" i="1" s="1"/>
  <c r="H18" i="1"/>
  <c r="I18" i="1" s="1"/>
  <c r="F18" i="1"/>
  <c r="G18" i="1" s="1"/>
  <c r="H10" i="1"/>
  <c r="I10" i="1" s="1"/>
  <c r="F10" i="1"/>
  <c r="F48" i="1" l="1"/>
  <c r="F61" i="1" s="1"/>
  <c r="G10" i="1"/>
  <c r="C61" i="1"/>
  <c r="F17" i="1"/>
  <c r="G17" i="1" s="1"/>
  <c r="H48" i="1"/>
  <c r="H61" i="1" s="1"/>
  <c r="H17" i="1"/>
  <c r="I17" i="1" s="1"/>
  <c r="E49" i="1"/>
  <c r="D46" i="1"/>
  <c r="E46" i="1" s="1"/>
  <c r="D18" i="1"/>
  <c r="E18" i="1" s="1"/>
  <c r="D10" i="1"/>
  <c r="E10" i="1" s="1"/>
  <c r="G48" i="1" l="1"/>
  <c r="I48" i="1"/>
  <c r="I61" i="1"/>
  <c r="G61" i="1"/>
  <c r="D17" i="1"/>
  <c r="E17" i="1" s="1"/>
  <c r="D48" i="1"/>
  <c r="D61" i="1" l="1"/>
  <c r="E61" i="1" s="1"/>
  <c r="E48" i="1"/>
</calcChain>
</file>

<file path=xl/sharedStrings.xml><?xml version="1.0" encoding="utf-8"?>
<sst xmlns="http://schemas.openxmlformats.org/spreadsheetml/2006/main" count="84" uniqueCount="74">
  <si>
    <t>PRIJEDLOG PLANA RASHODA I IZDATAKA ZA AKTIVNOST  :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</si>
  <si>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</si>
  <si>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GLAVA: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</si>
  <si>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</si>
  <si>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</si>
  <si>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</si>
  <si>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</si>
  <si>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</si>
  <si>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</si>
  <si>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</si>
  <si>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</si>
  <si>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</si>
  <si>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</si>
  <si>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</si>
  <si>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</si>
  <si>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</si>
  <si>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</si>
  <si>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</si>
  <si>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</si>
  <si>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</si>
  <si>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</si>
  <si>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</si>
  <si>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</si>
  <si>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</si>
  <si>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</si>
  <si>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</si>
  <si>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</si>
  <si>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</si>
  <si>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</si>
  <si>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</si>
  <si>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</si>
  <si>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</si>
  <si>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</si>
  <si>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</si>
  <si>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</si>
  <si>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</si>
  <si>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</si>
  <si>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</si>
  <si>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</si>
  <si>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</si>
  <si>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3294</t>
  </si>
  <si>
    <t>Članarine i norme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</si>
  <si>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</si>
  <si>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</si>
  <si>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</si>
  <si>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</si>
  <si>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</si>
  <si>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</si>
  <si>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</si>
  <si>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</si>
  <si>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</si>
  <si>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</si>
  <si>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</si>
  <si>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</si>
  <si>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</si>
  <si>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</si>
  <si>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</si>
  <si>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</si>
  <si>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</si>
  <si>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PRIJEDLOG PRORAČUNA ZA 2019.</t>
  </si>
  <si>
    <t>3296</t>
  </si>
  <si>
    <t>Troškovi sudskih postupaka</t>
  </si>
  <si>
    <t>3239</t>
  </si>
  <si>
    <t>ODGOVORNA OSOBA:</t>
  </si>
  <si>
    <t>KONTO</t>
  </si>
  <si>
    <t>PRIJEDLOG PRORAČUNA ZA 2020.</t>
  </si>
  <si>
    <t>PRIJEDLOG PRORAČUNA ZA 2021.</t>
  </si>
  <si>
    <t>POČETNI PRORAČUN ZA 2018.</t>
  </si>
  <si>
    <t>UKUPNO 32+34</t>
  </si>
  <si>
    <t>POSTOTAK</t>
  </si>
  <si>
    <t>3291</t>
  </si>
  <si>
    <t>Naknade za rad predstavničkih i izvršnih tijela, povjerenstava i sl.</t>
  </si>
  <si>
    <t>A633000</t>
  </si>
  <si>
    <t>VISOKI UPRAVNI SUD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</si>
</sst>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</font>
    <font>
      <b/>
      <sz val="12"/>
      <color indexed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3" fontId="4" fillId="0" borderId="0" xfId="1" applyNumberFormat="1" applyFont="1" applyBorder="1"/>
    <xf numFmtId="49" fontId="17" fillId="0" borderId="0" xfId="1" applyNumberFormat="1" applyFont="1" applyFill="1" applyBorder="1"/>
    <xf numFmtId="4" fontId="17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" fontId="11" fillId="5" borderId="1" xfId="1" applyNumberFormat="1" applyFont="1" applyFill="1" applyBorder="1" applyProtection="1">
      <protection locked="0"/>
    </xf>
    <xf numFmtId="4" fontId="2" fillId="2" borderId="3" xfId="1" applyNumberFormat="1" applyFont="1" applyFill="1" applyBorder="1" applyProtection="1">
      <protection locked="0"/>
    </xf>
    <xf numFmtId="4" fontId="2" fillId="0" borderId="3" xfId="1" applyNumberFormat="1" applyFont="1" applyFill="1" applyBorder="1" applyProtection="1">
      <protection locked="0"/>
    </xf>
    <xf numFmtId="4" fontId="2" fillId="5" borderId="3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4" fontId="11" fillId="5" borderId="4" xfId="1" applyNumberFormat="1" applyFont="1" applyFill="1" applyBorder="1" applyProtection="1">
      <protection locked="0"/>
    </xf>
    <xf numFmtId="4" fontId="9" fillId="2" borderId="6" xfId="1" applyNumberFormat="1" applyFont="1" applyFill="1" applyBorder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20" fillId="0" borderId="1" xfId="1" applyNumberFormat="1" applyFont="1" applyBorder="1" applyAlignment="1">
      <alignment horizontal="center" vertical="center" wrapText="1"/>
    </xf>
    <xf numFmtId="0" fontId="19" fillId="0" borderId="2" xfId="0" applyFont="1" applyBorder="1" applyAlignment="1"/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1" applyFont="1" applyAlignment="1"/>
    <xf numFmtId="0" fontId="0" fillId="0" borderId="0" xfId="0" applyAlignment="1"/>
    <xf numFmtId="0" fontId="18" fillId="0" borderId="0" xfId="1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J74"/>
  <sheetViews>
    <sheetView tabSelected="1" view="pageBreakPreview" topLeftCell="A28" zoomScaleNormal="100" zoomScaleSheetLayoutView="100" workbookViewId="0">
      <selection activeCell="D36" sqref="D36"/>
    </sheetView>
  </sheetViews>
  <sheetFormatPr defaultRowHeight="15.75" x14ac:dyDescent="0.25"/>
  <cols>
    <col min="1" max="1" width="12.42578125" style="43" customWidth="1"/>
    <col min="2" max="2" width="57.7109375" style="44" customWidth="1"/>
    <col min="3" max="4" width="20.7109375" style="8" customWidth="1"/>
    <col min="5" max="5" width="10.5703125" style="8" customWidth="1"/>
    <col min="6" max="6" width="20.7109375" style="8" customWidth="1"/>
    <col min="7" max="7" width="10.5703125" style="8" customWidth="1"/>
    <col min="8" max="8" width="20.7109375" style="8" customWidth="1"/>
    <col min="9" max="9" width="10.5703125" style="8" customWidth="1"/>
    <col min="10" max="16384" width="9.140625" style="8"/>
  </cols>
  <sheetData>
    <row r="2" spans="1:9" s="3" customFormat="1" ht="18" customHeight="1" x14ac:dyDescent="0.25">
      <c r="A2" s="1" t="s">
        <v>0</v>
      </c>
      <c r="B2" s="2"/>
      <c r="C2" s="59" t="s">
        <v>72</v>
      </c>
      <c r="D2" s="60"/>
      <c r="E2" s="60"/>
      <c r="F2" s="60"/>
      <c r="G2" s="60"/>
      <c r="H2" s="60"/>
      <c r="I2" s="60"/>
    </row>
    <row r="3" spans="1:9" customFormat="1" x14ac:dyDescent="0.25">
      <c r="A3" s="73"/>
      <c r="B3" s="73"/>
      <c r="C3" s="48"/>
      <c r="D3" s="4"/>
      <c r="E3" s="48"/>
      <c r="F3" s="47"/>
      <c r="G3" s="48"/>
      <c r="H3" s="47"/>
      <c r="I3" s="49"/>
    </row>
    <row r="4" spans="1:9" customFormat="1" ht="15" x14ac:dyDescent="0.25">
      <c r="A4" s="74" t="s">
        <v>1</v>
      </c>
      <c r="B4" s="74"/>
      <c r="C4" s="61" t="s">
        <v>73</v>
      </c>
      <c r="D4" s="62"/>
      <c r="E4" s="62"/>
      <c r="F4" s="62"/>
      <c r="G4" s="62"/>
      <c r="H4" s="62"/>
      <c r="I4" s="62"/>
    </row>
    <row r="5" spans="1:9" customFormat="1" ht="16.5" x14ac:dyDescent="0.25">
      <c r="A5" s="5" t="s">
        <v>2</v>
      </c>
      <c r="B5" s="6">
        <v>11025</v>
      </c>
      <c r="C5" s="7"/>
      <c r="D5" s="7"/>
      <c r="E5" s="7"/>
      <c r="F5" s="7"/>
      <c r="G5" s="7"/>
      <c r="H5" s="7"/>
      <c r="I5" s="7"/>
    </row>
    <row r="7" spans="1:9" ht="17.25" customHeight="1" x14ac:dyDescent="0.25">
      <c r="A7" s="79" t="s">
        <v>64</v>
      </c>
      <c r="B7" s="81" t="s">
        <v>3</v>
      </c>
      <c r="C7" s="63" t="s">
        <v>67</v>
      </c>
      <c r="D7" s="63" t="s">
        <v>59</v>
      </c>
      <c r="E7" s="65" t="s">
        <v>69</v>
      </c>
      <c r="F7" s="63" t="s">
        <v>65</v>
      </c>
      <c r="G7" s="65" t="s">
        <v>69</v>
      </c>
      <c r="H7" s="63" t="s">
        <v>66</v>
      </c>
      <c r="I7" s="65" t="s">
        <v>69</v>
      </c>
    </row>
    <row r="8" spans="1:9" ht="30" customHeight="1" x14ac:dyDescent="0.25">
      <c r="A8" s="80"/>
      <c r="B8" s="64"/>
      <c r="C8" s="64"/>
      <c r="D8" s="64"/>
      <c r="E8" s="66"/>
      <c r="F8" s="64"/>
      <c r="G8" s="66"/>
      <c r="H8" s="64"/>
      <c r="I8" s="66"/>
    </row>
    <row r="9" spans="1:9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s="14" customFormat="1" ht="17.100000000000001" customHeight="1" x14ac:dyDescent="0.25">
      <c r="A10" s="12">
        <v>31</v>
      </c>
      <c r="B10" s="12" t="s">
        <v>4</v>
      </c>
      <c r="C10" s="13">
        <f>SUM(C11:C16)</f>
        <v>16061000</v>
      </c>
      <c r="D10" s="13">
        <f>SUM(D11:D16)</f>
        <v>16110000</v>
      </c>
      <c r="E10" s="51">
        <f t="shared" ref="E10:E18" si="0">(1-C10/D10)*100</f>
        <v>0.30415890751086527</v>
      </c>
      <c r="F10" s="13">
        <f t="shared" ref="F10:H10" si="1">SUM(F11:F16)</f>
        <v>16110000</v>
      </c>
      <c r="G10" s="51">
        <f>(1-C10/F10)*100</f>
        <v>0.30415890751086527</v>
      </c>
      <c r="H10" s="13">
        <f t="shared" si="1"/>
        <v>16110000</v>
      </c>
      <c r="I10" s="51">
        <f>(1-C10/H10)*100</f>
        <v>0.30415890751086527</v>
      </c>
    </row>
    <row r="11" spans="1:9" ht="24.95" customHeight="1" x14ac:dyDescent="0.25">
      <c r="A11" s="15">
        <v>3111</v>
      </c>
      <c r="B11" s="16" t="s">
        <v>5</v>
      </c>
      <c r="C11" s="45">
        <v>13550000</v>
      </c>
      <c r="D11" s="45">
        <v>13515000</v>
      </c>
      <c r="E11" s="45">
        <f t="shared" si="0"/>
        <v>-0.2589715131335657</v>
      </c>
      <c r="F11" s="45">
        <v>13515000</v>
      </c>
      <c r="G11" s="52">
        <f>(1-C11/F11)*100</f>
        <v>-0.2589715131335657</v>
      </c>
      <c r="H11" s="45">
        <v>13515000</v>
      </c>
      <c r="I11" s="52">
        <f>(1-C11/H11)*100</f>
        <v>-0.2589715131335657</v>
      </c>
    </row>
    <row r="12" spans="1:9" ht="24.95" customHeight="1" x14ac:dyDescent="0.25">
      <c r="A12" s="15" t="s">
        <v>6</v>
      </c>
      <c r="B12" s="16" t="s">
        <v>7</v>
      </c>
      <c r="C12" s="45">
        <v>35000</v>
      </c>
      <c r="D12" s="45">
        <v>35000</v>
      </c>
      <c r="E12" s="45">
        <f t="shared" si="0"/>
        <v>0</v>
      </c>
      <c r="F12" s="45">
        <v>35000</v>
      </c>
      <c r="G12" s="52">
        <f t="shared" ref="G12:G16" si="2">(1-C12/F12)*100</f>
        <v>0</v>
      </c>
      <c r="H12" s="45">
        <v>35000</v>
      </c>
      <c r="I12" s="52">
        <f t="shared" ref="I12:I16" si="3">(1-C12/H12)*100</f>
        <v>0</v>
      </c>
    </row>
    <row r="13" spans="1:9" ht="24.95" customHeight="1" x14ac:dyDescent="0.25">
      <c r="A13" s="15" t="s">
        <v>8</v>
      </c>
      <c r="B13" s="16" t="s">
        <v>9</v>
      </c>
      <c r="C13" s="45">
        <v>166000</v>
      </c>
      <c r="D13" s="45">
        <v>250000</v>
      </c>
      <c r="E13" s="45">
        <f t="shared" si="0"/>
        <v>33.599999999999994</v>
      </c>
      <c r="F13" s="45">
        <v>250000</v>
      </c>
      <c r="G13" s="52">
        <f t="shared" si="2"/>
        <v>33.599999999999994</v>
      </c>
      <c r="H13" s="45">
        <v>250000</v>
      </c>
      <c r="I13" s="52">
        <f t="shared" si="3"/>
        <v>33.599999999999994</v>
      </c>
    </row>
    <row r="14" spans="1:9" ht="25.5" customHeight="1" x14ac:dyDescent="0.25">
      <c r="A14" s="15">
        <v>3131</v>
      </c>
      <c r="B14" s="17" t="s">
        <v>10</v>
      </c>
      <c r="C14" s="45"/>
      <c r="D14" s="45"/>
      <c r="E14" s="45" t="e">
        <f t="shared" si="0"/>
        <v>#DIV/0!</v>
      </c>
      <c r="F14" s="45"/>
      <c r="G14" s="52" t="e">
        <f t="shared" si="2"/>
        <v>#DIV/0!</v>
      </c>
      <c r="H14" s="45"/>
      <c r="I14" s="52" t="e">
        <f t="shared" si="3"/>
        <v>#DIV/0!</v>
      </c>
    </row>
    <row r="15" spans="1:9" ht="25.5" customHeight="1" x14ac:dyDescent="0.25">
      <c r="A15" s="15">
        <v>3132</v>
      </c>
      <c r="B15" s="17" t="s">
        <v>11</v>
      </c>
      <c r="C15" s="45">
        <v>2080000</v>
      </c>
      <c r="D15" s="45">
        <v>2080000</v>
      </c>
      <c r="E15" s="45">
        <f t="shared" si="0"/>
        <v>0</v>
      </c>
      <c r="F15" s="45">
        <v>2080000</v>
      </c>
      <c r="G15" s="52">
        <f t="shared" si="2"/>
        <v>0</v>
      </c>
      <c r="H15" s="45">
        <v>2080000</v>
      </c>
      <c r="I15" s="52">
        <f t="shared" si="3"/>
        <v>0</v>
      </c>
    </row>
    <row r="16" spans="1:9" ht="24.95" customHeight="1" x14ac:dyDescent="0.25">
      <c r="A16" s="15">
        <v>3133</v>
      </c>
      <c r="B16" s="17" t="s">
        <v>12</v>
      </c>
      <c r="C16" s="45">
        <v>230000</v>
      </c>
      <c r="D16" s="45">
        <v>230000</v>
      </c>
      <c r="E16" s="45">
        <f t="shared" si="0"/>
        <v>0</v>
      </c>
      <c r="F16" s="45">
        <v>230000</v>
      </c>
      <c r="G16" s="52">
        <f t="shared" si="2"/>
        <v>0</v>
      </c>
      <c r="H16" s="45">
        <v>230000</v>
      </c>
      <c r="I16" s="52">
        <f t="shared" si="3"/>
        <v>0</v>
      </c>
    </row>
    <row r="17" spans="1:9" ht="24.95" customHeight="1" x14ac:dyDescent="0.25">
      <c r="A17" s="82" t="s">
        <v>68</v>
      </c>
      <c r="B17" s="83"/>
      <c r="C17" s="50">
        <f>C18+C46</f>
        <v>1296250</v>
      </c>
      <c r="D17" s="55">
        <f>D18+D46</f>
        <v>1300000</v>
      </c>
      <c r="E17" s="53">
        <f t="shared" si="0"/>
        <v>0.28846153846153744</v>
      </c>
      <c r="F17" s="50">
        <f>F18+F46</f>
        <v>1345000</v>
      </c>
      <c r="G17" s="53">
        <f>(1-C17/F17)*100</f>
        <v>3.6245353159851335</v>
      </c>
      <c r="H17" s="55">
        <f>H18+H46</f>
        <v>1300000</v>
      </c>
      <c r="I17" s="53">
        <f>(1-C17/H17)*100</f>
        <v>0.28846153846153744</v>
      </c>
    </row>
    <row r="18" spans="1:9" s="14" customFormat="1" ht="17.100000000000001" customHeight="1" x14ac:dyDescent="0.25">
      <c r="A18" s="12">
        <v>32</v>
      </c>
      <c r="B18" s="18" t="s">
        <v>13</v>
      </c>
      <c r="C18" s="54">
        <f>SUM(C19:C45)</f>
        <v>1291000</v>
      </c>
      <c r="D18" s="19">
        <f>SUM(D19:D45)</f>
        <v>1293000</v>
      </c>
      <c r="E18" s="51">
        <f t="shared" si="0"/>
        <v>0.15467904098994678</v>
      </c>
      <c r="F18" s="56">
        <f>SUM(F19:F45)</f>
        <v>1338000</v>
      </c>
      <c r="G18" s="51">
        <f>(1-C18/F18)*100</f>
        <v>3.5127055306427457</v>
      </c>
      <c r="H18" s="19">
        <f>SUM(H19:H45)</f>
        <v>1293000</v>
      </c>
      <c r="I18" s="51">
        <f>(1-C18/H18)*100</f>
        <v>0.15467904098994678</v>
      </c>
    </row>
    <row r="19" spans="1:9" s="14" customFormat="1" ht="24.95" customHeight="1" x14ac:dyDescent="0.25">
      <c r="A19" s="15">
        <v>3211</v>
      </c>
      <c r="B19" s="16" t="s">
        <v>14</v>
      </c>
      <c r="C19" s="45">
        <v>30000</v>
      </c>
      <c r="D19" s="45">
        <v>45000</v>
      </c>
      <c r="E19" s="45">
        <f t="shared" ref="E19:E61" si="4">(1-C19/D19)*100</f>
        <v>33.333333333333336</v>
      </c>
      <c r="F19" s="45">
        <v>44000</v>
      </c>
      <c r="G19" s="52">
        <f t="shared" ref="G19:G47" si="5">(1-C19/F19)*100</f>
        <v>31.818181818181824</v>
      </c>
      <c r="H19" s="45">
        <v>30000</v>
      </c>
      <c r="I19" s="52">
        <f t="shared" ref="I19:I47" si="6">(1-C19/H19)*100</f>
        <v>0</v>
      </c>
    </row>
    <row r="20" spans="1:9" s="14" customFormat="1" ht="24.95" customHeight="1" x14ac:dyDescent="0.25">
      <c r="A20" s="15">
        <v>3212</v>
      </c>
      <c r="B20" s="17" t="s">
        <v>15</v>
      </c>
      <c r="C20" s="45">
        <v>290000</v>
      </c>
      <c r="D20" s="45">
        <v>270000</v>
      </c>
      <c r="E20" s="45">
        <f t="shared" si="4"/>
        <v>-7.4074074074074181</v>
      </c>
      <c r="F20" s="45">
        <v>290000</v>
      </c>
      <c r="G20" s="52">
        <f t="shared" si="5"/>
        <v>0</v>
      </c>
      <c r="H20" s="45">
        <v>290000</v>
      </c>
      <c r="I20" s="52">
        <f t="shared" si="6"/>
        <v>0</v>
      </c>
    </row>
    <row r="21" spans="1:9" s="14" customFormat="1" ht="24.95" customHeight="1" x14ac:dyDescent="0.25">
      <c r="A21" s="15">
        <v>3213</v>
      </c>
      <c r="B21" s="17" t="s">
        <v>16</v>
      </c>
      <c r="C21" s="45">
        <v>51000</v>
      </c>
      <c r="D21" s="45">
        <v>60000</v>
      </c>
      <c r="E21" s="45">
        <f t="shared" si="4"/>
        <v>15.000000000000002</v>
      </c>
      <c r="F21" s="45">
        <v>45000</v>
      </c>
      <c r="G21" s="52">
        <f t="shared" si="5"/>
        <v>-13.33333333333333</v>
      </c>
      <c r="H21" s="45">
        <v>40000</v>
      </c>
      <c r="I21" s="52">
        <f t="shared" si="6"/>
        <v>-27.499999999999993</v>
      </c>
    </row>
    <row r="22" spans="1:9" s="14" customFormat="1" ht="24.75" customHeight="1" x14ac:dyDescent="0.25">
      <c r="A22" s="15" t="s">
        <v>17</v>
      </c>
      <c r="B22" s="17" t="s">
        <v>18</v>
      </c>
      <c r="C22" s="45"/>
      <c r="D22" s="45"/>
      <c r="E22" s="45" t="e">
        <f t="shared" si="4"/>
        <v>#DIV/0!</v>
      </c>
      <c r="F22" s="45"/>
      <c r="G22" s="52" t="e">
        <f t="shared" si="5"/>
        <v>#DIV/0!</v>
      </c>
      <c r="H22" s="45"/>
      <c r="I22" s="52" t="e">
        <f t="shared" si="6"/>
        <v>#DIV/0!</v>
      </c>
    </row>
    <row r="23" spans="1:9" s="14" customFormat="1" ht="24.95" customHeight="1" x14ac:dyDescent="0.25">
      <c r="A23" s="15">
        <v>3221</v>
      </c>
      <c r="B23" s="17" t="s">
        <v>19</v>
      </c>
      <c r="C23" s="45">
        <v>140000</v>
      </c>
      <c r="D23" s="45">
        <v>128000</v>
      </c>
      <c r="E23" s="45">
        <f t="shared" si="4"/>
        <v>-9.375</v>
      </c>
      <c r="F23" s="45">
        <v>130000</v>
      </c>
      <c r="G23" s="52">
        <f t="shared" si="5"/>
        <v>-7.6923076923076872</v>
      </c>
      <c r="H23" s="45">
        <v>120000</v>
      </c>
      <c r="I23" s="52">
        <f t="shared" si="6"/>
        <v>-16.666666666666675</v>
      </c>
    </row>
    <row r="24" spans="1:9" s="14" customFormat="1" ht="24.95" customHeight="1" x14ac:dyDescent="0.25">
      <c r="A24" s="15">
        <v>3222</v>
      </c>
      <c r="B24" s="20" t="s">
        <v>20</v>
      </c>
      <c r="C24" s="45"/>
      <c r="D24" s="45"/>
      <c r="E24" s="45" t="e">
        <f t="shared" si="4"/>
        <v>#DIV/0!</v>
      </c>
      <c r="F24" s="45"/>
      <c r="G24" s="52" t="e">
        <f t="shared" si="5"/>
        <v>#DIV/0!</v>
      </c>
      <c r="H24" s="45"/>
      <c r="I24" s="52" t="e">
        <f t="shared" si="6"/>
        <v>#DIV/0!</v>
      </c>
    </row>
    <row r="25" spans="1:9" s="14" customFormat="1" ht="24.95" customHeight="1" x14ac:dyDescent="0.25">
      <c r="A25" s="15">
        <v>3223</v>
      </c>
      <c r="B25" s="20" t="s">
        <v>21</v>
      </c>
      <c r="C25" s="45">
        <v>228000</v>
      </c>
      <c r="D25" s="45">
        <v>195000</v>
      </c>
      <c r="E25" s="45">
        <f t="shared" si="4"/>
        <v>-16.92307692307693</v>
      </c>
      <c r="F25" s="45">
        <v>210000</v>
      </c>
      <c r="G25" s="52">
        <f t="shared" si="5"/>
        <v>-8.5714285714285623</v>
      </c>
      <c r="H25" s="45">
        <v>210000</v>
      </c>
      <c r="I25" s="52">
        <f t="shared" si="6"/>
        <v>-8.5714285714285623</v>
      </c>
    </row>
    <row r="26" spans="1:9" s="14" customFormat="1" ht="24.95" customHeight="1" x14ac:dyDescent="0.25">
      <c r="A26" s="15" t="s">
        <v>22</v>
      </c>
      <c r="B26" s="16" t="s">
        <v>23</v>
      </c>
      <c r="C26" s="45">
        <v>5500</v>
      </c>
      <c r="D26" s="45">
        <v>3500</v>
      </c>
      <c r="E26" s="45">
        <f t="shared" si="4"/>
        <v>-57.142857142857139</v>
      </c>
      <c r="F26" s="45">
        <v>8000</v>
      </c>
      <c r="G26" s="52">
        <f t="shared" si="5"/>
        <v>31.25</v>
      </c>
      <c r="H26" s="45">
        <v>7000</v>
      </c>
      <c r="I26" s="52">
        <f t="shared" si="6"/>
        <v>21.428571428571431</v>
      </c>
    </row>
    <row r="27" spans="1:9" s="14" customFormat="1" ht="24.95" customHeight="1" x14ac:dyDescent="0.25">
      <c r="A27" s="15">
        <v>3225</v>
      </c>
      <c r="B27" s="16" t="s">
        <v>24</v>
      </c>
      <c r="C27" s="45">
        <v>7000</v>
      </c>
      <c r="D27" s="45">
        <v>7000</v>
      </c>
      <c r="E27" s="45">
        <f t="shared" si="4"/>
        <v>0</v>
      </c>
      <c r="F27" s="45">
        <v>10000</v>
      </c>
      <c r="G27" s="52">
        <f t="shared" si="5"/>
        <v>30.000000000000004</v>
      </c>
      <c r="H27" s="45">
        <v>7000</v>
      </c>
      <c r="I27" s="52">
        <f t="shared" si="6"/>
        <v>0</v>
      </c>
    </row>
    <row r="28" spans="1:9" s="14" customFormat="1" ht="24.95" customHeight="1" x14ac:dyDescent="0.25">
      <c r="A28" s="15" t="s">
        <v>25</v>
      </c>
      <c r="B28" s="17" t="s">
        <v>26</v>
      </c>
      <c r="C28" s="45">
        <v>10000</v>
      </c>
      <c r="D28" s="45">
        <v>10000</v>
      </c>
      <c r="E28" s="45">
        <f t="shared" si="4"/>
        <v>0</v>
      </c>
      <c r="F28" s="45">
        <v>10000</v>
      </c>
      <c r="G28" s="52">
        <f t="shared" si="5"/>
        <v>0</v>
      </c>
      <c r="H28" s="45">
        <v>10000</v>
      </c>
      <c r="I28" s="52">
        <f t="shared" si="6"/>
        <v>0</v>
      </c>
    </row>
    <row r="29" spans="1:9" s="14" customFormat="1" ht="24.95" customHeight="1" x14ac:dyDescent="0.25">
      <c r="A29" s="15">
        <v>3231</v>
      </c>
      <c r="B29" s="16" t="s">
        <v>27</v>
      </c>
      <c r="C29" s="45">
        <v>115000</v>
      </c>
      <c r="D29" s="45">
        <v>130000</v>
      </c>
      <c r="E29" s="45">
        <f t="shared" si="4"/>
        <v>11.538461538461542</v>
      </c>
      <c r="F29" s="45">
        <v>130000</v>
      </c>
      <c r="G29" s="52">
        <f t="shared" si="5"/>
        <v>11.538461538461542</v>
      </c>
      <c r="H29" s="45">
        <v>120000</v>
      </c>
      <c r="I29" s="52">
        <f t="shared" si="6"/>
        <v>4.1666666666666625</v>
      </c>
    </row>
    <row r="30" spans="1:9" s="14" customFormat="1" ht="24.95" customHeight="1" x14ac:dyDescent="0.25">
      <c r="A30" s="15">
        <v>3232</v>
      </c>
      <c r="B30" s="17" t="s">
        <v>28</v>
      </c>
      <c r="C30" s="45">
        <v>130500</v>
      </c>
      <c r="D30" s="45">
        <v>130000</v>
      </c>
      <c r="E30" s="45">
        <f t="shared" si="4"/>
        <v>-0.38461538461538325</v>
      </c>
      <c r="F30" s="45">
        <v>145000</v>
      </c>
      <c r="G30" s="52">
        <f t="shared" si="5"/>
        <v>9.9999999999999982</v>
      </c>
      <c r="H30" s="45">
        <v>135000</v>
      </c>
      <c r="I30" s="52">
        <f t="shared" si="6"/>
        <v>3.3333333333333326</v>
      </c>
    </row>
    <row r="31" spans="1:9" s="14" customFormat="1" ht="24.95" customHeight="1" x14ac:dyDescent="0.25">
      <c r="A31" s="15">
        <v>3233</v>
      </c>
      <c r="B31" s="16" t="s">
        <v>29</v>
      </c>
      <c r="C31" s="45">
        <v>12000</v>
      </c>
      <c r="D31" s="45">
        <v>12000</v>
      </c>
      <c r="E31" s="45">
        <f t="shared" si="4"/>
        <v>0</v>
      </c>
      <c r="F31" s="45">
        <v>16000</v>
      </c>
      <c r="G31" s="52">
        <f t="shared" si="5"/>
        <v>25</v>
      </c>
      <c r="H31" s="45">
        <v>16000</v>
      </c>
      <c r="I31" s="52">
        <f t="shared" si="6"/>
        <v>25</v>
      </c>
    </row>
    <row r="32" spans="1:9" s="14" customFormat="1" ht="24.95" customHeight="1" x14ac:dyDescent="0.25">
      <c r="A32" s="15">
        <v>3234</v>
      </c>
      <c r="B32" s="16" t="s">
        <v>30</v>
      </c>
      <c r="C32" s="45">
        <v>125000</v>
      </c>
      <c r="D32" s="45">
        <v>125000</v>
      </c>
      <c r="E32" s="45">
        <f t="shared" si="4"/>
        <v>0</v>
      </c>
      <c r="F32" s="45">
        <v>130000</v>
      </c>
      <c r="G32" s="52">
        <f t="shared" si="5"/>
        <v>3.8461538461538436</v>
      </c>
      <c r="H32" s="45">
        <v>125000</v>
      </c>
      <c r="I32" s="52">
        <f t="shared" si="6"/>
        <v>0</v>
      </c>
    </row>
    <row r="33" spans="1:9" s="14" customFormat="1" ht="24.95" customHeight="1" x14ac:dyDescent="0.25">
      <c r="A33" s="15">
        <v>3235</v>
      </c>
      <c r="B33" s="16" t="s">
        <v>31</v>
      </c>
      <c r="C33" s="45">
        <v>41000</v>
      </c>
      <c r="D33" s="45">
        <v>45000</v>
      </c>
      <c r="E33" s="45">
        <f t="shared" si="4"/>
        <v>8.8888888888888911</v>
      </c>
      <c r="F33" s="45">
        <v>45000</v>
      </c>
      <c r="G33" s="52">
        <f t="shared" si="5"/>
        <v>8.8888888888888911</v>
      </c>
      <c r="H33" s="45">
        <v>45000</v>
      </c>
      <c r="I33" s="52">
        <f t="shared" si="6"/>
        <v>8.8888888888888911</v>
      </c>
    </row>
    <row r="34" spans="1:9" s="14" customFormat="1" ht="24.95" customHeight="1" x14ac:dyDescent="0.25">
      <c r="A34" s="15">
        <v>3236</v>
      </c>
      <c r="B34" s="17" t="s">
        <v>32</v>
      </c>
      <c r="C34" s="45"/>
      <c r="D34" s="45">
        <v>50000</v>
      </c>
      <c r="E34" s="45">
        <f t="shared" si="4"/>
        <v>100</v>
      </c>
      <c r="F34" s="45">
        <v>10000</v>
      </c>
      <c r="G34" s="52">
        <f t="shared" si="5"/>
        <v>100</v>
      </c>
      <c r="H34" s="45">
        <v>25000</v>
      </c>
      <c r="I34" s="52">
        <f t="shared" si="6"/>
        <v>100</v>
      </c>
    </row>
    <row r="35" spans="1:9" s="14" customFormat="1" ht="24.95" customHeight="1" x14ac:dyDescent="0.25">
      <c r="A35" s="15">
        <v>3237</v>
      </c>
      <c r="B35" s="16" t="s">
        <v>33</v>
      </c>
      <c r="C35" s="45">
        <v>6000</v>
      </c>
      <c r="D35" s="45">
        <v>6000</v>
      </c>
      <c r="E35" s="45">
        <f t="shared" si="4"/>
        <v>0</v>
      </c>
      <c r="F35" s="45">
        <v>6000</v>
      </c>
      <c r="G35" s="52">
        <f t="shared" si="5"/>
        <v>0</v>
      </c>
      <c r="H35" s="45">
        <v>6000</v>
      </c>
      <c r="I35" s="52">
        <f t="shared" si="6"/>
        <v>0</v>
      </c>
    </row>
    <row r="36" spans="1:9" s="14" customFormat="1" ht="24.95" customHeight="1" x14ac:dyDescent="0.25">
      <c r="A36" s="15">
        <v>3238</v>
      </c>
      <c r="B36" s="16" t="s">
        <v>34</v>
      </c>
      <c r="C36" s="45">
        <v>12000</v>
      </c>
      <c r="D36" s="45">
        <v>8500</v>
      </c>
      <c r="E36" s="45">
        <f t="shared" si="4"/>
        <v>-41.176470588235304</v>
      </c>
      <c r="F36" s="45">
        <v>15000</v>
      </c>
      <c r="G36" s="52">
        <f t="shared" si="5"/>
        <v>19.999999999999996</v>
      </c>
      <c r="H36" s="45">
        <v>15000</v>
      </c>
      <c r="I36" s="52">
        <f t="shared" si="6"/>
        <v>19.999999999999996</v>
      </c>
    </row>
    <row r="37" spans="1:9" s="14" customFormat="1" ht="24.95" customHeight="1" x14ac:dyDescent="0.25">
      <c r="A37" s="15">
        <v>3239</v>
      </c>
      <c r="B37" s="16" t="s">
        <v>35</v>
      </c>
      <c r="C37" s="45">
        <v>17000</v>
      </c>
      <c r="D37" s="45">
        <v>15000</v>
      </c>
      <c r="E37" s="45">
        <f t="shared" si="4"/>
        <v>-13.33333333333333</v>
      </c>
      <c r="F37" s="45">
        <v>25000</v>
      </c>
      <c r="G37" s="52">
        <f t="shared" si="5"/>
        <v>31.999999999999996</v>
      </c>
      <c r="H37" s="45">
        <v>25000</v>
      </c>
      <c r="I37" s="52">
        <f t="shared" si="6"/>
        <v>31.999999999999996</v>
      </c>
    </row>
    <row r="38" spans="1:9" s="14" customFormat="1" ht="24.95" customHeight="1" x14ac:dyDescent="0.25">
      <c r="A38" s="15" t="s">
        <v>36</v>
      </c>
      <c r="B38" s="17" t="s">
        <v>37</v>
      </c>
      <c r="C38" s="45">
        <v>22000</v>
      </c>
      <c r="D38" s="45">
        <v>4000</v>
      </c>
      <c r="E38" s="45">
        <f t="shared" si="4"/>
        <v>-450</v>
      </c>
      <c r="F38" s="45">
        <v>18000</v>
      </c>
      <c r="G38" s="52">
        <f t="shared" si="5"/>
        <v>-22.222222222222232</v>
      </c>
      <c r="H38" s="45">
        <v>18000</v>
      </c>
      <c r="I38" s="52">
        <f t="shared" si="6"/>
        <v>-22.222222222222232</v>
      </c>
    </row>
    <row r="39" spans="1:9" s="14" customFormat="1" ht="24.95" customHeight="1" x14ac:dyDescent="0.25">
      <c r="A39" s="15" t="s">
        <v>70</v>
      </c>
      <c r="B39" s="17" t="s">
        <v>71</v>
      </c>
      <c r="C39" s="45"/>
      <c r="D39" s="45"/>
      <c r="E39" s="45" t="e">
        <f t="shared" si="4"/>
        <v>#DIV/0!</v>
      </c>
      <c r="F39" s="45"/>
      <c r="G39" s="52" t="e">
        <f t="shared" si="5"/>
        <v>#DIV/0!</v>
      </c>
      <c r="H39" s="45"/>
      <c r="I39" s="52" t="e">
        <f t="shared" si="6"/>
        <v>#DIV/0!</v>
      </c>
    </row>
    <row r="40" spans="1:9" s="14" customFormat="1" ht="24.95" customHeight="1" x14ac:dyDescent="0.25">
      <c r="A40" s="15">
        <v>3292</v>
      </c>
      <c r="B40" s="16" t="s">
        <v>38</v>
      </c>
      <c r="C40" s="45">
        <v>8000</v>
      </c>
      <c r="D40" s="45">
        <v>8000</v>
      </c>
      <c r="E40" s="45">
        <f t="shared" si="4"/>
        <v>0</v>
      </c>
      <c r="F40" s="45">
        <v>8000</v>
      </c>
      <c r="G40" s="52">
        <f t="shared" si="5"/>
        <v>0</v>
      </c>
      <c r="H40" s="45">
        <v>8000</v>
      </c>
      <c r="I40" s="52">
        <f t="shared" si="6"/>
        <v>0</v>
      </c>
    </row>
    <row r="41" spans="1:9" s="14" customFormat="1" ht="24.95" customHeight="1" x14ac:dyDescent="0.25">
      <c r="A41" s="15">
        <v>3293</v>
      </c>
      <c r="B41" s="16" t="s">
        <v>39</v>
      </c>
      <c r="C41" s="45">
        <v>8000</v>
      </c>
      <c r="D41" s="45">
        <v>8000</v>
      </c>
      <c r="E41" s="45">
        <f t="shared" si="4"/>
        <v>0</v>
      </c>
      <c r="F41" s="45">
        <v>8000</v>
      </c>
      <c r="G41" s="52">
        <f t="shared" si="5"/>
        <v>0</v>
      </c>
      <c r="H41" s="45">
        <v>8000</v>
      </c>
      <c r="I41" s="52">
        <f t="shared" si="6"/>
        <v>0</v>
      </c>
    </row>
    <row r="42" spans="1:9" s="14" customFormat="1" ht="24.95" customHeight="1" x14ac:dyDescent="0.25">
      <c r="A42" s="15" t="s">
        <v>40</v>
      </c>
      <c r="B42" s="16" t="s">
        <v>41</v>
      </c>
      <c r="C42" s="45">
        <v>25000</v>
      </c>
      <c r="D42" s="45">
        <v>25000</v>
      </c>
      <c r="E42" s="45">
        <f t="shared" si="4"/>
        <v>0</v>
      </c>
      <c r="F42" s="45">
        <v>25000</v>
      </c>
      <c r="G42" s="52">
        <f t="shared" si="5"/>
        <v>0</v>
      </c>
      <c r="H42" s="45">
        <v>25000</v>
      </c>
      <c r="I42" s="52">
        <f t="shared" si="6"/>
        <v>0</v>
      </c>
    </row>
    <row r="43" spans="1:9" s="14" customFormat="1" ht="24.95" customHeight="1" x14ac:dyDescent="0.25">
      <c r="A43" s="15" t="s">
        <v>42</v>
      </c>
      <c r="B43" s="16" t="s">
        <v>43</v>
      </c>
      <c r="C43" s="45"/>
      <c r="D43" s="45"/>
      <c r="E43" s="45" t="e">
        <f t="shared" si="4"/>
        <v>#DIV/0!</v>
      </c>
      <c r="F43" s="45"/>
      <c r="G43" s="52" t="e">
        <f t="shared" si="5"/>
        <v>#DIV/0!</v>
      </c>
      <c r="H43" s="45"/>
      <c r="I43" s="52" t="e">
        <f t="shared" si="6"/>
        <v>#DIV/0!</v>
      </c>
    </row>
    <row r="44" spans="1:9" s="14" customFormat="1" ht="24.95" customHeight="1" x14ac:dyDescent="0.25">
      <c r="A44" s="15" t="s">
        <v>60</v>
      </c>
      <c r="B44" s="16" t="s">
        <v>61</v>
      </c>
      <c r="C44" s="45"/>
      <c r="D44" s="45"/>
      <c r="E44" s="45" t="e">
        <f t="shared" si="4"/>
        <v>#DIV/0!</v>
      </c>
      <c r="F44" s="45"/>
      <c r="G44" s="52" t="e">
        <f t="shared" si="5"/>
        <v>#DIV/0!</v>
      </c>
      <c r="H44" s="45"/>
      <c r="I44" s="52" t="e">
        <f t="shared" si="6"/>
        <v>#DIV/0!</v>
      </c>
    </row>
    <row r="45" spans="1:9" s="14" customFormat="1" ht="24.95" customHeight="1" x14ac:dyDescent="0.25">
      <c r="A45" s="15">
        <v>3299</v>
      </c>
      <c r="B45" s="21" t="s">
        <v>44</v>
      </c>
      <c r="C45" s="46">
        <v>8000</v>
      </c>
      <c r="D45" s="46">
        <v>8000</v>
      </c>
      <c r="E45" s="45">
        <f t="shared" si="4"/>
        <v>0</v>
      </c>
      <c r="F45" s="46">
        <v>10000</v>
      </c>
      <c r="G45" s="52">
        <f t="shared" si="5"/>
        <v>19.999999999999996</v>
      </c>
      <c r="H45" s="46">
        <v>8000</v>
      </c>
      <c r="I45" s="52">
        <f t="shared" si="6"/>
        <v>0</v>
      </c>
    </row>
    <row r="46" spans="1:9" s="14" customFormat="1" ht="17.100000000000001" customHeight="1" x14ac:dyDescent="0.25">
      <c r="A46" s="12">
        <v>34</v>
      </c>
      <c r="B46" s="18" t="s">
        <v>45</v>
      </c>
      <c r="C46" s="19">
        <f>SUM(C47:C47)</f>
        <v>5250</v>
      </c>
      <c r="D46" s="19">
        <f>SUM(D47:D47)</f>
        <v>7000</v>
      </c>
      <c r="E46" s="51">
        <f t="shared" si="4"/>
        <v>25</v>
      </c>
      <c r="F46" s="19">
        <f>SUM(F47:F47)</f>
        <v>7000</v>
      </c>
      <c r="G46" s="51">
        <f>(1-C46/F46)*100</f>
        <v>25</v>
      </c>
      <c r="H46" s="19">
        <f>SUM(H47:H47)</f>
        <v>7000</v>
      </c>
      <c r="I46" s="51">
        <f>(1-C46/H46)*100</f>
        <v>25</v>
      </c>
    </row>
    <row r="47" spans="1:9" ht="24.95" customHeight="1" x14ac:dyDescent="0.25">
      <c r="A47" s="15">
        <v>3431</v>
      </c>
      <c r="B47" s="21" t="s">
        <v>46</v>
      </c>
      <c r="C47" s="46">
        <v>5250</v>
      </c>
      <c r="D47" s="46">
        <v>7000</v>
      </c>
      <c r="E47" s="45">
        <f t="shared" si="4"/>
        <v>25</v>
      </c>
      <c r="F47" s="46">
        <v>7000</v>
      </c>
      <c r="G47" s="52">
        <f t="shared" si="5"/>
        <v>25</v>
      </c>
      <c r="H47" s="46">
        <v>7000</v>
      </c>
      <c r="I47" s="52">
        <f t="shared" si="6"/>
        <v>25</v>
      </c>
    </row>
    <row r="48" spans="1:9" ht="27.75" customHeight="1" x14ac:dyDescent="0.25">
      <c r="A48" s="75" t="s">
        <v>47</v>
      </c>
      <c r="B48" s="76"/>
      <c r="C48" s="22">
        <f>SUM(C10+C18+C46)</f>
        <v>17357250</v>
      </c>
      <c r="D48" s="22">
        <f>SUM(D10+D18+D46)</f>
        <v>17410000</v>
      </c>
      <c r="E48" s="51">
        <f t="shared" si="4"/>
        <v>0.30298678920160915</v>
      </c>
      <c r="F48" s="22">
        <f>SUM(F10+F18+F46)</f>
        <v>17455000</v>
      </c>
      <c r="G48" s="51">
        <f>(1-C48/F48)*100</f>
        <v>0.56001145803494801</v>
      </c>
      <c r="H48" s="22">
        <f>SUM(H10+H18+H46)</f>
        <v>17410000</v>
      </c>
      <c r="I48" s="51">
        <f>(1-C48/H48)*100</f>
        <v>0.30298678920160915</v>
      </c>
    </row>
    <row r="49" spans="1:9" ht="23.25" customHeight="1" x14ac:dyDescent="0.25">
      <c r="A49" s="23" t="s">
        <v>48</v>
      </c>
      <c r="B49" s="24"/>
      <c r="C49" s="25">
        <f>SUM(C50:C60)</f>
        <v>39000</v>
      </c>
      <c r="D49" s="25">
        <v>34000</v>
      </c>
      <c r="E49" s="25">
        <f>1-(C49/D49)*100</f>
        <v>-113.70588235294117</v>
      </c>
      <c r="F49" s="25">
        <v>34000</v>
      </c>
      <c r="G49" s="25">
        <f>(1-C49/F49)*100</f>
        <v>-14.705882352941169</v>
      </c>
      <c r="H49" s="25">
        <v>34000</v>
      </c>
      <c r="I49" s="25">
        <f>(1-C49/H49)*100</f>
        <v>-14.705882352941169</v>
      </c>
    </row>
    <row r="50" spans="1:9" s="14" customFormat="1" ht="24.95" customHeight="1" x14ac:dyDescent="0.25">
      <c r="A50" s="15">
        <v>3221</v>
      </c>
      <c r="B50" s="17" t="s">
        <v>19</v>
      </c>
      <c r="C50" s="45"/>
      <c r="D50" s="45"/>
      <c r="E50" s="45" t="e">
        <f t="shared" si="4"/>
        <v>#DIV/0!</v>
      </c>
      <c r="F50" s="45"/>
      <c r="G50" s="52" t="e">
        <f t="shared" ref="G50:G60" si="7">(1-C50/F50)*100</f>
        <v>#DIV/0!</v>
      </c>
      <c r="H50" s="45"/>
      <c r="I50" s="52" t="e">
        <f t="shared" ref="I50:I60" si="8">(1-C50/H50)*100</f>
        <v>#DIV/0!</v>
      </c>
    </row>
    <row r="51" spans="1:9" s="14" customFormat="1" ht="24.95" customHeight="1" x14ac:dyDescent="0.25">
      <c r="A51" s="15">
        <v>3222</v>
      </c>
      <c r="B51" s="20" t="s">
        <v>20</v>
      </c>
      <c r="C51" s="45">
        <v>39000</v>
      </c>
      <c r="D51" s="45">
        <v>34000</v>
      </c>
      <c r="E51" s="45">
        <f t="shared" si="4"/>
        <v>-14.705882352941169</v>
      </c>
      <c r="F51" s="45">
        <v>34000</v>
      </c>
      <c r="G51" s="52">
        <f t="shared" si="7"/>
        <v>-14.705882352941169</v>
      </c>
      <c r="H51" s="45">
        <v>34000</v>
      </c>
      <c r="I51" s="52">
        <f t="shared" si="8"/>
        <v>-14.705882352941169</v>
      </c>
    </row>
    <row r="52" spans="1:9" s="14" customFormat="1" ht="24.95" customHeight="1" x14ac:dyDescent="0.25">
      <c r="A52" s="15" t="s">
        <v>49</v>
      </c>
      <c r="B52" s="17" t="s">
        <v>21</v>
      </c>
      <c r="C52" s="45"/>
      <c r="D52" s="45"/>
      <c r="E52" s="45" t="e">
        <f t="shared" si="4"/>
        <v>#DIV/0!</v>
      </c>
      <c r="F52" s="45"/>
      <c r="G52" s="52" t="e">
        <f t="shared" si="7"/>
        <v>#DIV/0!</v>
      </c>
      <c r="H52" s="45"/>
      <c r="I52" s="52" t="e">
        <f t="shared" si="8"/>
        <v>#DIV/0!</v>
      </c>
    </row>
    <row r="53" spans="1:9" s="14" customFormat="1" ht="24.95" customHeight="1" x14ac:dyDescent="0.25">
      <c r="A53" s="15">
        <v>3232</v>
      </c>
      <c r="B53" s="17" t="s">
        <v>28</v>
      </c>
      <c r="C53" s="45"/>
      <c r="D53" s="45"/>
      <c r="E53" s="45" t="e">
        <f t="shared" si="4"/>
        <v>#DIV/0!</v>
      </c>
      <c r="F53" s="45"/>
      <c r="G53" s="52" t="e">
        <f t="shared" si="7"/>
        <v>#DIV/0!</v>
      </c>
      <c r="H53" s="45"/>
      <c r="I53" s="52" t="e">
        <f t="shared" si="8"/>
        <v>#DIV/0!</v>
      </c>
    </row>
    <row r="54" spans="1:9" s="14" customFormat="1" ht="24.95" customHeight="1" x14ac:dyDescent="0.25">
      <c r="A54" s="15">
        <v>3235</v>
      </c>
      <c r="B54" s="16" t="s">
        <v>31</v>
      </c>
      <c r="C54" s="45"/>
      <c r="D54" s="45"/>
      <c r="E54" s="45" t="e">
        <f t="shared" si="4"/>
        <v>#DIV/0!</v>
      </c>
      <c r="F54" s="45"/>
      <c r="G54" s="52" t="e">
        <f t="shared" si="7"/>
        <v>#DIV/0!</v>
      </c>
      <c r="H54" s="45"/>
      <c r="I54" s="52" t="e">
        <f t="shared" si="8"/>
        <v>#DIV/0!</v>
      </c>
    </row>
    <row r="55" spans="1:9" s="14" customFormat="1" ht="24.95" customHeight="1" x14ac:dyDescent="0.25">
      <c r="A55" s="15" t="s">
        <v>62</v>
      </c>
      <c r="B55" s="16" t="s">
        <v>35</v>
      </c>
      <c r="C55" s="45"/>
      <c r="D55" s="45"/>
      <c r="E55" s="45" t="e">
        <f t="shared" si="4"/>
        <v>#DIV/0!</v>
      </c>
      <c r="F55" s="45"/>
      <c r="G55" s="52" t="e">
        <f t="shared" si="7"/>
        <v>#DIV/0!</v>
      </c>
      <c r="H55" s="45"/>
      <c r="I55" s="52" t="e">
        <f t="shared" si="8"/>
        <v>#DIV/0!</v>
      </c>
    </row>
    <row r="56" spans="1:9" s="14" customFormat="1" ht="24.95" customHeight="1" x14ac:dyDescent="0.25">
      <c r="A56" s="15" t="s">
        <v>50</v>
      </c>
      <c r="B56" s="16" t="s">
        <v>39</v>
      </c>
      <c r="C56" s="45"/>
      <c r="D56" s="45"/>
      <c r="E56" s="45" t="e">
        <f t="shared" si="4"/>
        <v>#DIV/0!</v>
      </c>
      <c r="F56" s="45"/>
      <c r="G56" s="52" t="e">
        <f t="shared" si="7"/>
        <v>#DIV/0!</v>
      </c>
      <c r="H56" s="45"/>
      <c r="I56" s="52" t="e">
        <f t="shared" si="8"/>
        <v>#DIV/0!</v>
      </c>
    </row>
    <row r="57" spans="1:9" s="14" customFormat="1" ht="24.95" customHeight="1" x14ac:dyDescent="0.25">
      <c r="A57" s="15" t="s">
        <v>51</v>
      </c>
      <c r="B57" s="16" t="s">
        <v>44</v>
      </c>
      <c r="C57" s="45"/>
      <c r="D57" s="45"/>
      <c r="E57" s="45" t="e">
        <f t="shared" si="4"/>
        <v>#DIV/0!</v>
      </c>
      <c r="F57" s="45"/>
      <c r="G57" s="52" t="e">
        <f t="shared" si="7"/>
        <v>#DIV/0!</v>
      </c>
      <c r="H57" s="45"/>
      <c r="I57" s="52" t="e">
        <f t="shared" si="8"/>
        <v>#DIV/0!</v>
      </c>
    </row>
    <row r="58" spans="1:9" s="14" customFormat="1" ht="24.95" customHeight="1" x14ac:dyDescent="0.25">
      <c r="A58" s="15" t="s">
        <v>52</v>
      </c>
      <c r="B58" s="20" t="s">
        <v>53</v>
      </c>
      <c r="C58" s="45"/>
      <c r="D58" s="45"/>
      <c r="E58" s="45" t="e">
        <f t="shared" si="4"/>
        <v>#DIV/0!</v>
      </c>
      <c r="F58" s="45"/>
      <c r="G58" s="52" t="e">
        <f t="shared" si="7"/>
        <v>#DIV/0!</v>
      </c>
      <c r="H58" s="45"/>
      <c r="I58" s="52" t="e">
        <f t="shared" si="8"/>
        <v>#DIV/0!</v>
      </c>
    </row>
    <row r="59" spans="1:9" s="14" customFormat="1" ht="24.95" customHeight="1" x14ac:dyDescent="0.25">
      <c r="A59" s="15" t="s">
        <v>54</v>
      </c>
      <c r="B59" s="20" t="s">
        <v>55</v>
      </c>
      <c r="C59" s="45"/>
      <c r="D59" s="45"/>
      <c r="E59" s="45" t="e">
        <f t="shared" si="4"/>
        <v>#DIV/0!</v>
      </c>
      <c r="F59" s="45"/>
      <c r="G59" s="52" t="e">
        <f t="shared" si="7"/>
        <v>#DIV/0!</v>
      </c>
      <c r="H59" s="45"/>
      <c r="I59" s="52" t="e">
        <f t="shared" si="8"/>
        <v>#DIV/0!</v>
      </c>
    </row>
    <row r="60" spans="1:9" ht="24.95" customHeight="1" x14ac:dyDescent="0.25">
      <c r="A60" s="15" t="s">
        <v>56</v>
      </c>
      <c r="B60" s="20" t="s">
        <v>57</v>
      </c>
      <c r="C60" s="46"/>
      <c r="D60" s="46"/>
      <c r="E60" s="45" t="e">
        <f t="shared" si="4"/>
        <v>#DIV/0!</v>
      </c>
      <c r="F60" s="46"/>
      <c r="G60" s="52" t="e">
        <f t="shared" si="7"/>
        <v>#DIV/0!</v>
      </c>
      <c r="H60" s="46"/>
      <c r="I60" s="52" t="e">
        <f t="shared" si="8"/>
        <v>#DIV/0!</v>
      </c>
    </row>
    <row r="61" spans="1:9" ht="27.75" customHeight="1" x14ac:dyDescent="0.25">
      <c r="A61" s="77" t="s">
        <v>58</v>
      </c>
      <c r="B61" s="78"/>
      <c r="C61" s="26">
        <f>(C48+C49)</f>
        <v>17396250</v>
      </c>
      <c r="D61" s="26">
        <f>(D48+D49)</f>
        <v>17444000</v>
      </c>
      <c r="E61" s="51">
        <f t="shared" si="4"/>
        <v>0.27373308874111268</v>
      </c>
      <c r="F61" s="26">
        <f t="shared" ref="F61:H61" si="9">(F48+F49)</f>
        <v>17489000</v>
      </c>
      <c r="G61" s="51">
        <f>(1-C61/F61)*100</f>
        <v>0.530333352392931</v>
      </c>
      <c r="H61" s="26">
        <f t="shared" si="9"/>
        <v>17444000</v>
      </c>
      <c r="I61" s="51">
        <f>(1-C61/H61)*100</f>
        <v>0.27373308874111268</v>
      </c>
    </row>
    <row r="62" spans="1:9" ht="16.5" customHeight="1" x14ac:dyDescent="0.25">
      <c r="A62" s="27"/>
      <c r="B62" s="28"/>
      <c r="C62" s="29"/>
      <c r="D62" s="29"/>
      <c r="E62" s="29"/>
      <c r="F62" s="29"/>
      <c r="G62" s="29"/>
      <c r="H62" s="29"/>
      <c r="I62" s="29"/>
    </row>
    <row r="63" spans="1:9" s="30" customFormat="1" ht="18.75" customHeight="1" x14ac:dyDescent="0.3">
      <c r="A63" s="71"/>
      <c r="B63" s="72"/>
      <c r="C63" s="57"/>
      <c r="D63" s="57"/>
      <c r="E63" s="57"/>
      <c r="F63" s="58" t="s">
        <v>63</v>
      </c>
      <c r="G63" s="57"/>
      <c r="H63" s="57"/>
      <c r="I63" s="57"/>
    </row>
    <row r="64" spans="1:9" s="31" customFormat="1" ht="20.25" customHeight="1" x14ac:dyDescent="0.25">
      <c r="A64" s="67"/>
      <c r="B64" s="68"/>
      <c r="C64" s="69"/>
      <c r="D64" s="70"/>
      <c r="E64" s="70"/>
      <c r="F64" s="70"/>
      <c r="G64" s="70"/>
      <c r="H64" s="70"/>
      <c r="I64" s="70"/>
    </row>
    <row r="65" spans="1:10" s="32" customFormat="1" ht="24.95" customHeight="1" x14ac:dyDescent="0.2"/>
    <row r="66" spans="1:10" s="35" customFormat="1" ht="24.95" customHeight="1" x14ac:dyDescent="0.25">
      <c r="A66" s="33"/>
      <c r="B66" s="34"/>
      <c r="C66" s="34"/>
      <c r="D66" s="34"/>
      <c r="E66" s="34"/>
      <c r="F66" s="34"/>
      <c r="G66" s="34"/>
      <c r="H66" s="34"/>
      <c r="I66" s="34"/>
    </row>
    <row r="67" spans="1:10" s="38" customFormat="1" ht="24.95" customHeight="1" x14ac:dyDescent="0.25">
      <c r="A67" s="36"/>
      <c r="B67" s="37"/>
      <c r="C67" s="37"/>
      <c r="D67" s="37"/>
      <c r="E67" s="37"/>
      <c r="F67" s="37"/>
      <c r="G67" s="37"/>
      <c r="H67" s="37"/>
      <c r="I67" s="37"/>
    </row>
    <row r="68" spans="1:10" s="35" customFormat="1" ht="24.95" customHeight="1" x14ac:dyDescent="0.25">
      <c r="A68" s="39"/>
      <c r="B68" s="40"/>
      <c r="C68" s="40"/>
      <c r="D68" s="40"/>
      <c r="E68" s="40"/>
      <c r="F68" s="40"/>
      <c r="G68" s="40"/>
      <c r="H68" s="40"/>
      <c r="I68" s="40"/>
    </row>
    <row r="69" spans="1:10" s="35" customFormat="1" ht="24.95" customHeight="1" x14ac:dyDescent="0.25">
      <c r="A69" s="36"/>
      <c r="B69" s="37"/>
      <c r="C69" s="37"/>
      <c r="D69" s="37"/>
      <c r="E69" s="37"/>
      <c r="F69" s="37"/>
      <c r="G69" s="37"/>
      <c r="H69" s="37"/>
      <c r="I69" s="37"/>
    </row>
    <row r="70" spans="1:10" s="35" customFormat="1" ht="24.95" customHeight="1" x14ac:dyDescent="0.25">
      <c r="A70" s="33"/>
      <c r="B70" s="41"/>
      <c r="C70" s="41"/>
      <c r="D70" s="41"/>
      <c r="E70" s="41"/>
      <c r="F70" s="41"/>
      <c r="G70" s="41"/>
      <c r="H70" s="41"/>
      <c r="I70" s="41"/>
    </row>
    <row r="71" spans="1:10" s="32" customFormat="1" ht="12.75" x14ac:dyDescent="0.2">
      <c r="J71" s="42"/>
    </row>
    <row r="72" spans="1:10" s="32" customFormat="1" ht="12.75" x14ac:dyDescent="0.2">
      <c r="J72" s="42"/>
    </row>
    <row r="73" spans="1:10" s="32" customFormat="1" ht="12.75" x14ac:dyDescent="0.2">
      <c r="J73" s="42"/>
    </row>
    <row r="74" spans="1:10" s="32" customFormat="1" ht="12.75" x14ac:dyDescent="0.2">
      <c r="J74" s="42"/>
    </row>
  </sheetData>
  <sheetProtection selectLockedCells="1"/>
  <mergeCells count="19">
    <mergeCell ref="A64:B64"/>
    <mergeCell ref="C64:I64"/>
    <mergeCell ref="A63:B63"/>
    <mergeCell ref="A3:B3"/>
    <mergeCell ref="A4:B4"/>
    <mergeCell ref="A48:B48"/>
    <mergeCell ref="A61:B61"/>
    <mergeCell ref="A7:A8"/>
    <mergeCell ref="B7:B8"/>
    <mergeCell ref="A17:B17"/>
    <mergeCell ref="I7:I8"/>
    <mergeCell ref="C2:I2"/>
    <mergeCell ref="C4:I4"/>
    <mergeCell ref="F7:F8"/>
    <mergeCell ref="H7:H8"/>
    <mergeCell ref="D7:D8"/>
    <mergeCell ref="C7:C8"/>
    <mergeCell ref="E7:E8"/>
    <mergeCell ref="G7:G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Irena Andrišević</cp:lastModifiedBy>
  <cp:lastPrinted>2018-09-07T12:20:16Z</cp:lastPrinted>
  <dcterms:created xsi:type="dcterms:W3CDTF">2016-11-29T08:48:04Z</dcterms:created>
  <dcterms:modified xsi:type="dcterms:W3CDTF">2018-09-10T07:55:46Z</dcterms:modified>
</cp:coreProperties>
</file>