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F13" i="5"/>
  <c r="E13" i="5"/>
  <c r="D13" i="5"/>
  <c r="C13" i="5"/>
  <c r="G13" i="5" s="1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G7" i="5" s="1"/>
  <c r="H6" i="5"/>
  <c r="F6" i="5"/>
  <c r="E6" i="5"/>
  <c r="D6" i="5"/>
  <c r="C6" i="5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J37" i="3"/>
  <c r="I37" i="3"/>
  <c r="H37" i="3"/>
  <c r="G37" i="3"/>
  <c r="G36" i="3" s="1"/>
  <c r="K36" i="3" s="1"/>
  <c r="L36" i="3"/>
  <c r="J36" i="3"/>
  <c r="I36" i="3"/>
  <c r="H36" i="3"/>
  <c r="L35" i="3"/>
  <c r="K35" i="3"/>
  <c r="L34" i="3"/>
  <c r="J34" i="3"/>
  <c r="I34" i="3"/>
  <c r="H34" i="3"/>
  <c r="G34" i="3"/>
  <c r="K34" i="3" s="1"/>
  <c r="L33" i="3"/>
  <c r="K33" i="3"/>
  <c r="L32" i="3"/>
  <c r="J32" i="3"/>
  <c r="I32" i="3"/>
  <c r="H32" i="3"/>
  <c r="G32" i="3"/>
  <c r="K32" i="3" s="1"/>
  <c r="L31" i="3"/>
  <c r="K31" i="3"/>
  <c r="L30" i="3"/>
  <c r="K30" i="3"/>
  <c r="L29" i="3"/>
  <c r="J29" i="3"/>
  <c r="I29" i="3"/>
  <c r="H29" i="3"/>
  <c r="G29" i="3"/>
  <c r="K29" i="3" s="1"/>
  <c r="L28" i="3"/>
  <c r="J28" i="3"/>
  <c r="I28" i="3"/>
  <c r="H28" i="3"/>
  <c r="L27" i="3"/>
  <c r="J27" i="3"/>
  <c r="I27" i="3"/>
  <c r="H27" i="3"/>
  <c r="L26" i="3"/>
  <c r="J26" i="3"/>
  <c r="I26" i="3"/>
  <c r="H26" i="3"/>
  <c r="L21" i="3"/>
  <c r="K21" i="3"/>
  <c r="L20" i="3"/>
  <c r="K20" i="3"/>
  <c r="L19" i="3"/>
  <c r="J19" i="3"/>
  <c r="I19" i="3"/>
  <c r="H19" i="3"/>
  <c r="G19" i="3"/>
  <c r="G18" i="3" s="1"/>
  <c r="L18" i="3"/>
  <c r="J18" i="3"/>
  <c r="I18" i="3"/>
  <c r="H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7" i="8" l="1"/>
  <c r="G6" i="5"/>
  <c r="K37" i="3"/>
  <c r="G28" i="3"/>
  <c r="K28" i="3" s="1"/>
  <c r="G11" i="3"/>
  <c r="K18" i="3"/>
  <c r="K19" i="3"/>
  <c r="G27" i="3" l="1"/>
  <c r="K27" i="3" s="1"/>
  <c r="K11" i="3"/>
  <c r="G10" i="3"/>
  <c r="G26" i="3" l="1"/>
  <c r="K26" i="3" s="1"/>
  <c r="K10" i="3"/>
</calcChain>
</file>

<file path=xl/sharedStrings.xml><?xml version="1.0" encoding="utf-8"?>
<sst xmlns="http://schemas.openxmlformats.org/spreadsheetml/2006/main" count="387" uniqueCount="186">
  <si>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</si>
  <si>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</si>
  <si>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</si>
  <si>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</si>
  <si>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</si>
  <si>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</si>
  <si>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</si>
  <si>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</si>
  <si>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</si>
  <si>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</si>
  <si>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</si>
  <si>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</si>
  <si>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</si>
  <si>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</si>
  <si>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</si>
  <si>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</si>
  <si>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</si>
  <si>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</si>
  <si>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</si>
  <si>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</si>
  <si>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</si>
  <si>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</si>
  <si>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</si>
  <si>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</si>
  <si>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</si>
  <si>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</si>
  <si>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</si>
  <si>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</si>
  <si>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</si>
  <si>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</si>
  <si>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</si>
  <si>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</si>
  <si>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</si>
  <si>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</si>
  <si>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</si>
  <si>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</si>
  <si>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</si>
  <si>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</si>
  <si>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</si>
  <si>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</si>
  <si>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</si>
  <si>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</si>
  <si>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</si>
  <si>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</si>
  <si>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</si>
  <si>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</si>
  <si>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</si>
  <si>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</si>
  <si>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</si>
  <si>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</si>
  <si>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</si>
  <si>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</si>
  <si>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</si>
  <si>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</si>
  <si>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</si>
  <si>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</si>
  <si>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</si>
  <si>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</si>
  <si>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</si>
  <si>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</si>
  <si>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</si>
  <si>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</si>
  <si>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</si>
  <si>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</si>
  <si>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</si>
  <si>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</si>
  <si>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</si>
  <si>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</si>
  <si>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</si>
  <si>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</si>
  <si>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</si>
  <si>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</si>
  <si>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</si>
  <si>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</si>
  <si>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</si>
  <si>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</si>
  <si>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</si>
  <si>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</si>
  <si>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</si>
  <si>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</si>
  <si>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</si>
  <si>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</si>
  <si>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</si>
  <si>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</si>
  <si>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</si>
  <si>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</si>
  <si>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</si>
  <si>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</si>
  <si>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</si>
  <si>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</si>
  <si>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</si>
  <si>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</si>
  <si>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</si>
  <si>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</si>
  <si>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</si>
  <si>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</si>
  <si>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</si>
  <si>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</si>
  <si>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</si>
  <si>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</si>
  <si>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</si>
  <si>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</si>
  <si>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</si>
  <si>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</si>
  <si>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</si>
  <si>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</si>
  <si>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</si>
  <si>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</si>
  <si>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</si>
  <si>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</si>
  <si>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</si>
  <si>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</si>
  <si>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</si>
  <si>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</si>
  <si>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</si>
  <si>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</si>
  <si>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</si>
  <si>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</si>
  <si>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</si>
  <si>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</si>
  <si>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</si>
  <si>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</si>
  <si>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</si>
  <si>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</si>
  <si>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</si>
  <si>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</si>
  <si>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</si>
  <si>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</si>
  <si>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</si>
  <si>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</si>
  <si>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</si>
  <si>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</si>
  <si>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</si>
  <si>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</si>
  <si>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</si>
  <si>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</si>
  <si>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</si>
  <si>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</si>
  <si>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</si>
  <si>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</si>
  <si>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</si>
  <si>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</si>
  <si>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</si>
  <si>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</si>
  <si>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</si>
  <si>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</si>
  <si>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</si>
  <si>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</si>
  <si>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</si>
  <si>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</si>
  <si>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</si>
  <si>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</si>
  <si>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</si>
  <si>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</si>
  <si>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</si>
  <si>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</si>
  <si>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</si>
  <si>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</si>
  <si>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</si>
  <si>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</si>
  <si>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</si>
  <si>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</si>
  <si>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</si>
  <si>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</si>
  <si>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</si>
  <si>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</si>
  <si>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</si>
  <si>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</si>
  <si>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</si>
  <si>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</si>
  <si>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</si>
  <si>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</si>
  <si>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 i uprave</t>
  </si>
  <si>
    <t>65 Županijski sudovi</t>
  </si>
  <si>
    <t>3412 KARLOVAC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</si>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</sst>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B5" sqref="B5:L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9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8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7"/>
    </row>
    <row r="6" spans="2:13" ht="18" customHeight="1" x14ac:dyDescent="0.3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17"/>
    </row>
    <row r="7" spans="2:13" ht="18" customHeight="1" x14ac:dyDescent="0.25">
      <c r="B7" s="115" t="s">
        <v>31</v>
      </c>
      <c r="C7" s="115"/>
      <c r="D7" s="115"/>
      <c r="E7" s="115"/>
      <c r="F7" s="115"/>
      <c r="G7" s="94"/>
      <c r="H7" s="5"/>
      <c r="I7" s="5"/>
      <c r="J7" s="5"/>
      <c r="K7" s="21"/>
      <c r="L7" s="21"/>
    </row>
    <row r="8" spans="2:13" ht="25.5" x14ac:dyDescent="0.25">
      <c r="B8" s="112" t="s">
        <v>3</v>
      </c>
      <c r="C8" s="112"/>
      <c r="D8" s="112"/>
      <c r="E8" s="112"/>
      <c r="F8" s="112"/>
      <c r="G8" s="20" t="s">
        <v>42</v>
      </c>
      <c r="H8" s="20" t="s">
        <v>43</v>
      </c>
      <c r="I8" s="20" t="s">
        <v>44</v>
      </c>
      <c r="J8" s="20" t="s">
        <v>45</v>
      </c>
      <c r="K8" s="20" t="s">
        <v>6</v>
      </c>
      <c r="L8" s="20" t="s">
        <v>22</v>
      </c>
    </row>
    <row r="9" spans="2:13" ht="14.45" x14ac:dyDescent="0.3">
      <c r="B9" s="113">
        <v>1</v>
      </c>
      <c r="C9" s="113"/>
      <c r="D9" s="113"/>
      <c r="E9" s="113"/>
      <c r="F9" s="114"/>
      <c r="G9" s="25">
        <v>2</v>
      </c>
      <c r="H9" s="24">
        <v>3</v>
      </c>
      <c r="I9" s="24">
        <v>4</v>
      </c>
      <c r="J9" s="24">
        <v>5</v>
      </c>
      <c r="K9" s="24" t="s">
        <v>13</v>
      </c>
      <c r="L9" s="24" t="s">
        <v>14</v>
      </c>
    </row>
    <row r="10" spans="2:13" ht="14.45" x14ac:dyDescent="0.3">
      <c r="B10" s="111" t="s">
        <v>8</v>
      </c>
      <c r="C10" s="103"/>
      <c r="D10" s="103"/>
      <c r="E10" s="103"/>
      <c r="F10" s="99"/>
      <c r="G10" s="84">
        <v>775669.98</v>
      </c>
      <c r="H10" s="85">
        <v>2070496</v>
      </c>
      <c r="I10" s="85">
        <v>2070496</v>
      </c>
      <c r="J10" s="85">
        <v>1228599.53</v>
      </c>
      <c r="K10" s="85"/>
      <c r="L10" s="85"/>
    </row>
    <row r="11" spans="2:13" ht="14.45" x14ac:dyDescent="0.3">
      <c r="B11" s="98" t="s">
        <v>7</v>
      </c>
      <c r="C11" s="99"/>
      <c r="D11" s="99"/>
      <c r="E11" s="99"/>
      <c r="F11" s="99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ht="14.45" x14ac:dyDescent="0.3">
      <c r="B12" s="109" t="s">
        <v>0</v>
      </c>
      <c r="C12" s="101"/>
      <c r="D12" s="101"/>
      <c r="E12" s="101"/>
      <c r="F12" s="110"/>
      <c r="G12" s="86">
        <f>G10+G11</f>
        <v>775669.98</v>
      </c>
      <c r="H12" s="86">
        <f t="shared" ref="H12:J12" si="0">H10+H11</f>
        <v>2070496</v>
      </c>
      <c r="I12" s="86">
        <f t="shared" si="0"/>
        <v>2070496</v>
      </c>
      <c r="J12" s="86">
        <f t="shared" si="0"/>
        <v>1228599.53</v>
      </c>
      <c r="K12" s="87">
        <f>J12/G12*100</f>
        <v>158.392043224362</v>
      </c>
      <c r="L12" s="87">
        <f>J12/I12*100</f>
        <v>59.338416012395101</v>
      </c>
    </row>
    <row r="13" spans="2:13" ht="14.45" x14ac:dyDescent="0.3">
      <c r="B13" s="102" t="s">
        <v>9</v>
      </c>
      <c r="C13" s="103"/>
      <c r="D13" s="103"/>
      <c r="E13" s="103"/>
      <c r="F13" s="103"/>
      <c r="G13" s="88">
        <v>773561.7</v>
      </c>
      <c r="H13" s="85">
        <v>2066257</v>
      </c>
      <c r="I13" s="85">
        <v>2066257</v>
      </c>
      <c r="J13" s="85">
        <v>1226501.67</v>
      </c>
      <c r="K13" s="85"/>
      <c r="L13" s="85"/>
    </row>
    <row r="14" spans="2:13" ht="14.45" x14ac:dyDescent="0.3">
      <c r="B14" s="98" t="s">
        <v>10</v>
      </c>
      <c r="C14" s="99"/>
      <c r="D14" s="99"/>
      <c r="E14" s="99"/>
      <c r="F14" s="99"/>
      <c r="G14" s="84">
        <v>2108.2800000000002</v>
      </c>
      <c r="H14" s="85">
        <v>4239</v>
      </c>
      <c r="I14" s="85">
        <v>4239</v>
      </c>
      <c r="J14" s="85">
        <v>2097.86</v>
      </c>
      <c r="K14" s="85"/>
      <c r="L14" s="85"/>
    </row>
    <row r="15" spans="2:13" ht="14.45" x14ac:dyDescent="0.3">
      <c r="B15" s="13" t="s">
        <v>1</v>
      </c>
      <c r="C15" s="14"/>
      <c r="D15" s="14"/>
      <c r="E15" s="14"/>
      <c r="F15" s="14"/>
      <c r="G15" s="86">
        <f>G13+G14</f>
        <v>775669.98</v>
      </c>
      <c r="H15" s="86">
        <f t="shared" ref="H15:J15" si="1">H13+H14</f>
        <v>2070496</v>
      </c>
      <c r="I15" s="86">
        <f t="shared" si="1"/>
        <v>2070496</v>
      </c>
      <c r="J15" s="86">
        <f t="shared" si="1"/>
        <v>1228599.53</v>
      </c>
      <c r="K15" s="87">
        <f>J15/G15*100</f>
        <v>158.392043224362</v>
      </c>
      <c r="L15" s="87">
        <f>J15/I15*100</f>
        <v>59.338416012395101</v>
      </c>
    </row>
    <row r="16" spans="2:13" x14ac:dyDescent="0.25">
      <c r="B16" s="100" t="s">
        <v>2</v>
      </c>
      <c r="C16" s="101"/>
      <c r="D16" s="101"/>
      <c r="E16" s="101"/>
      <c r="F16" s="101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7.45" x14ac:dyDescent="0.3">
      <c r="B17" s="3"/>
      <c r="C17" s="6"/>
      <c r="D17" s="6"/>
      <c r="E17" s="6"/>
      <c r="F17" s="6"/>
      <c r="G17" s="6"/>
      <c r="H17" s="6"/>
      <c r="I17" s="6"/>
      <c r="J17" s="6"/>
      <c r="K17" s="1"/>
      <c r="L17" s="1"/>
      <c r="M17" s="1"/>
    </row>
    <row r="18" spans="1:49" ht="18" customHeight="1" x14ac:dyDescent="0.25">
      <c r="B18" s="115" t="s">
        <v>28</v>
      </c>
      <c r="C18" s="115"/>
      <c r="D18" s="115"/>
      <c r="E18" s="115"/>
      <c r="F18" s="115"/>
      <c r="G18" s="6"/>
      <c r="H18" s="6"/>
      <c r="I18" s="6"/>
      <c r="J18" s="6"/>
      <c r="K18" s="1"/>
      <c r="L18" s="1"/>
      <c r="M18" s="1"/>
    </row>
    <row r="19" spans="1:49" ht="25.5" x14ac:dyDescent="0.25">
      <c r="B19" s="112" t="s">
        <v>3</v>
      </c>
      <c r="C19" s="112"/>
      <c r="D19" s="112"/>
      <c r="E19" s="112"/>
      <c r="F19" s="112"/>
      <c r="G19" s="20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6">
        <v>1</v>
      </c>
      <c r="C20" s="117"/>
      <c r="D20" s="117"/>
      <c r="E20" s="117"/>
      <c r="F20" s="117"/>
      <c r="G20" s="26">
        <v>2</v>
      </c>
      <c r="H20" s="24">
        <v>3</v>
      </c>
      <c r="I20" s="24">
        <v>4</v>
      </c>
      <c r="J20" s="24">
        <v>5</v>
      </c>
      <c r="K20" s="24" t="s">
        <v>13</v>
      </c>
      <c r="L20" s="24" t="s">
        <v>14</v>
      </c>
    </row>
    <row r="21" spans="1:49" ht="15.75" customHeight="1" x14ac:dyDescent="0.25">
      <c r="B21" s="111" t="s">
        <v>11</v>
      </c>
      <c r="C21" s="118"/>
      <c r="D21" s="118"/>
      <c r="E21" s="118"/>
      <c r="F21" s="118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ht="14.45" x14ac:dyDescent="0.3">
      <c r="B22" s="111" t="s">
        <v>12</v>
      </c>
      <c r="C22" s="103"/>
      <c r="D22" s="103"/>
      <c r="E22" s="103"/>
      <c r="F22" s="103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3">
      <c r="B23" s="104" t="s">
        <v>23</v>
      </c>
      <c r="C23" s="105"/>
      <c r="D23" s="105"/>
      <c r="E23" s="105"/>
      <c r="F23" s="106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8" customFormat="1" ht="15" customHeight="1" x14ac:dyDescent="0.3">
      <c r="A24"/>
      <c r="B24" s="111" t="s">
        <v>5</v>
      </c>
      <c r="C24" s="103"/>
      <c r="D24" s="103"/>
      <c r="E24" s="103"/>
      <c r="F24" s="103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8" customFormat="1" ht="15" customHeight="1" x14ac:dyDescent="0.25">
      <c r="A25"/>
      <c r="B25" s="111" t="s">
        <v>27</v>
      </c>
      <c r="C25" s="103"/>
      <c r="D25" s="103"/>
      <c r="E25" s="103"/>
      <c r="F25" s="103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5" customFormat="1" ht="14.45" x14ac:dyDescent="0.3">
      <c r="A26" s="34"/>
      <c r="B26" s="104" t="s">
        <v>29</v>
      </c>
      <c r="C26" s="105"/>
      <c r="D26" s="105"/>
      <c r="E26" s="105"/>
      <c r="F26" s="106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x14ac:dyDescent="0.25">
      <c r="B27" s="97" t="s">
        <v>30</v>
      </c>
      <c r="C27" s="97"/>
      <c r="D27" s="97"/>
      <c r="E27" s="97"/>
      <c r="F27" s="97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4"/>
  <sheetViews>
    <sheetView zoomScale="90" zoomScaleNormal="90" workbookViewId="0">
      <selection activeCell="G39" sqref="G3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7.45" x14ac:dyDescent="0.3">
      <c r="B7" s="3"/>
      <c r="C7" s="3"/>
      <c r="D7" s="3"/>
      <c r="E7" s="3"/>
      <c r="F7" s="3"/>
      <c r="G7" s="95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7" t="s">
        <v>46</v>
      </c>
      <c r="H8" s="27" t="s">
        <v>43</v>
      </c>
      <c r="I8" s="27" t="s">
        <v>44</v>
      </c>
      <c r="J8" s="27" t="s">
        <v>47</v>
      </c>
      <c r="K8" s="27" t="s">
        <v>6</v>
      </c>
      <c r="L8" s="27" t="s">
        <v>22</v>
      </c>
    </row>
    <row r="9" spans="2:12" ht="14.45" x14ac:dyDescent="0.3">
      <c r="B9" s="122">
        <v>1</v>
      </c>
      <c r="C9" s="123"/>
      <c r="D9" s="123"/>
      <c r="E9" s="123"/>
      <c r="F9" s="124"/>
      <c r="G9" s="29">
        <v>2</v>
      </c>
      <c r="H9" s="29">
        <v>3</v>
      </c>
      <c r="I9" s="29">
        <v>4</v>
      </c>
      <c r="J9" s="29">
        <v>5</v>
      </c>
      <c r="K9" s="29" t="s">
        <v>13</v>
      </c>
      <c r="L9" s="29" t="s">
        <v>14</v>
      </c>
    </row>
    <row r="10" spans="2:12" ht="14.45" x14ac:dyDescent="0.3">
      <c r="B10" s="64"/>
      <c r="C10" s="65"/>
      <c r="D10" s="66"/>
      <c r="E10" s="67"/>
      <c r="F10" s="59" t="s">
        <v>38</v>
      </c>
      <c r="G10" s="64">
        <f>G11</f>
        <v>775669.98</v>
      </c>
      <c r="H10" s="64">
        <f>H11</f>
        <v>2070496</v>
      </c>
      <c r="I10" s="64">
        <f>I11</f>
        <v>2070496</v>
      </c>
      <c r="J10" s="64">
        <f>J11</f>
        <v>1228599.53</v>
      </c>
      <c r="K10" s="68">
        <f t="shared" ref="K10:K21" si="0">(J10*100)/G10</f>
        <v>158.392043224362</v>
      </c>
      <c r="L10" s="68">
        <f t="shared" ref="L10:L21" si="1">(J10*100)/I10</f>
        <v>59.338416012395101</v>
      </c>
    </row>
    <row r="11" spans="2:12" ht="14.45" x14ac:dyDescent="0.3">
      <c r="B11" s="64" t="s">
        <v>50</v>
      </c>
      <c r="C11" s="64"/>
      <c r="D11" s="64"/>
      <c r="E11" s="64"/>
      <c r="F11" s="64" t="s">
        <v>51</v>
      </c>
      <c r="G11" s="64">
        <f>G12+G15+G18</f>
        <v>775669.98</v>
      </c>
      <c r="H11" s="64">
        <f>H12+H15+H18</f>
        <v>2070496</v>
      </c>
      <c r="I11" s="64">
        <f>I12+I15+I18</f>
        <v>2070496</v>
      </c>
      <c r="J11" s="64">
        <f>J12+J15+J18</f>
        <v>1228599.53</v>
      </c>
      <c r="K11" s="64">
        <f t="shared" si="0"/>
        <v>158.392043224362</v>
      </c>
      <c r="L11" s="64">
        <f t="shared" si="1"/>
        <v>59.338416012395101</v>
      </c>
    </row>
    <row r="12" spans="2:12" ht="14.45" x14ac:dyDescent="0.3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0</v>
      </c>
      <c r="I12" s="64">
        <f t="shared" si="2"/>
        <v>0</v>
      </c>
      <c r="J12" s="64">
        <f t="shared" si="2"/>
        <v>0</v>
      </c>
      <c r="K12" s="64" t="e">
        <f t="shared" si="0"/>
        <v>#DIV/0!</v>
      </c>
      <c r="L12" s="64" t="e">
        <f t="shared" si="1"/>
        <v>#DIV/0!</v>
      </c>
    </row>
    <row r="13" spans="2:12" ht="14.45" x14ac:dyDescent="0.3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0</v>
      </c>
      <c r="I13" s="64">
        <f t="shared" si="2"/>
        <v>0</v>
      </c>
      <c r="J13" s="64">
        <f t="shared" si="2"/>
        <v>0</v>
      </c>
      <c r="K13" s="64" t="e">
        <f t="shared" si="0"/>
        <v>#DIV/0!</v>
      </c>
      <c r="L13" s="64" t="e">
        <f t="shared" si="1"/>
        <v>#DIV/0!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0</v>
      </c>
      <c r="I14" s="65">
        <v>0</v>
      </c>
      <c r="J14" s="65">
        <v>0</v>
      </c>
      <c r="K14" s="65" t="e">
        <f t="shared" si="0"/>
        <v>#DIV/0!</v>
      </c>
      <c r="L14" s="65" t="e">
        <f t="shared" si="1"/>
        <v>#DIV/0!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 t="shared" ref="G15:J16" si="3">G16</f>
        <v>159.24</v>
      </c>
      <c r="H15" s="64">
        <f t="shared" si="3"/>
        <v>530</v>
      </c>
      <c r="I15" s="64">
        <f t="shared" si="3"/>
        <v>530</v>
      </c>
      <c r="J15" s="64">
        <f t="shared" si="3"/>
        <v>159.24</v>
      </c>
      <c r="K15" s="64">
        <f t="shared" si="0"/>
        <v>100</v>
      </c>
      <c r="L15" s="64">
        <f t="shared" si="1"/>
        <v>30.045283018867924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 t="shared" si="3"/>
        <v>159.24</v>
      </c>
      <c r="H16" s="64">
        <f t="shared" si="3"/>
        <v>530</v>
      </c>
      <c r="I16" s="64">
        <f t="shared" si="3"/>
        <v>530</v>
      </c>
      <c r="J16" s="64">
        <f t="shared" si="3"/>
        <v>159.24</v>
      </c>
      <c r="K16" s="64">
        <f t="shared" si="0"/>
        <v>100</v>
      </c>
      <c r="L16" s="64">
        <f t="shared" si="1"/>
        <v>30.045283018867924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159.24</v>
      </c>
      <c r="H17" s="65">
        <v>530</v>
      </c>
      <c r="I17" s="65">
        <v>530</v>
      </c>
      <c r="J17" s="65">
        <v>159.24</v>
      </c>
      <c r="K17" s="65">
        <f t="shared" si="0"/>
        <v>100</v>
      </c>
      <c r="L17" s="65">
        <f t="shared" si="1"/>
        <v>30.045283018867924</v>
      </c>
    </row>
    <row r="18" spans="2:12" x14ac:dyDescent="0.25">
      <c r="B18" s="64"/>
      <c r="C18" s="64" t="s">
        <v>64</v>
      </c>
      <c r="D18" s="64"/>
      <c r="E18" s="64"/>
      <c r="F18" s="64" t="s">
        <v>65</v>
      </c>
      <c r="G18" s="64">
        <f>G19</f>
        <v>775510.74</v>
      </c>
      <c r="H18" s="64">
        <f>H19</f>
        <v>2069966</v>
      </c>
      <c r="I18" s="64">
        <f>I19</f>
        <v>2069966</v>
      </c>
      <c r="J18" s="64">
        <f>J19</f>
        <v>1228440.29</v>
      </c>
      <c r="K18" s="64">
        <f t="shared" si="0"/>
        <v>158.40403319237075</v>
      </c>
      <c r="L18" s="64">
        <f t="shared" si="1"/>
        <v>59.345916309736488</v>
      </c>
    </row>
    <row r="19" spans="2:12" x14ac:dyDescent="0.25">
      <c r="B19" s="64"/>
      <c r="C19" s="64"/>
      <c r="D19" s="64" t="s">
        <v>66</v>
      </c>
      <c r="E19" s="64"/>
      <c r="F19" s="64" t="s">
        <v>67</v>
      </c>
      <c r="G19" s="64">
        <f>G20+G21</f>
        <v>775510.74</v>
      </c>
      <c r="H19" s="64">
        <f>H20+H21</f>
        <v>2069966</v>
      </c>
      <c r="I19" s="64">
        <f>I20+I21</f>
        <v>2069966</v>
      </c>
      <c r="J19" s="64">
        <f>J20+J21</f>
        <v>1228440.29</v>
      </c>
      <c r="K19" s="64">
        <f t="shared" si="0"/>
        <v>158.40403319237075</v>
      </c>
      <c r="L19" s="64">
        <f t="shared" si="1"/>
        <v>59.345916309736488</v>
      </c>
    </row>
    <row r="20" spans="2:12" ht="14.45" x14ac:dyDescent="0.3">
      <c r="B20" s="65"/>
      <c r="C20" s="65"/>
      <c r="D20" s="65"/>
      <c r="E20" s="65" t="s">
        <v>68</v>
      </c>
      <c r="F20" s="65" t="s">
        <v>69</v>
      </c>
      <c r="G20" s="65">
        <v>773402.46</v>
      </c>
      <c r="H20" s="65">
        <v>2065727</v>
      </c>
      <c r="I20" s="65">
        <v>2065727</v>
      </c>
      <c r="J20" s="65">
        <v>1226342.43</v>
      </c>
      <c r="K20" s="65">
        <f t="shared" si="0"/>
        <v>158.56458873947724</v>
      </c>
      <c r="L20" s="65">
        <f t="shared" si="1"/>
        <v>59.366142283080002</v>
      </c>
    </row>
    <row r="21" spans="2:12" ht="14.45" x14ac:dyDescent="0.3">
      <c r="B21" s="65"/>
      <c r="C21" s="65"/>
      <c r="D21" s="65"/>
      <c r="E21" s="65" t="s">
        <v>70</v>
      </c>
      <c r="F21" s="65" t="s">
        <v>71</v>
      </c>
      <c r="G21" s="65">
        <v>2108.2800000000002</v>
      </c>
      <c r="H21" s="65">
        <v>4239</v>
      </c>
      <c r="I21" s="65">
        <v>4239</v>
      </c>
      <c r="J21" s="65">
        <v>2097.86</v>
      </c>
      <c r="K21" s="65">
        <f t="shared" si="0"/>
        <v>99.505758248429984</v>
      </c>
      <c r="L21" s="65">
        <f t="shared" si="1"/>
        <v>49.489502241094598</v>
      </c>
    </row>
    <row r="22" spans="2:12" ht="14.45" x14ac:dyDescent="0.3">
      <c r="F22" s="34"/>
    </row>
    <row r="23" spans="2:12" ht="14.45" x14ac:dyDescent="0.3">
      <c r="F23" s="34"/>
    </row>
    <row r="24" spans="2:12" ht="36.75" customHeight="1" x14ac:dyDescent="0.25">
      <c r="B24" s="119" t="s">
        <v>3</v>
      </c>
      <c r="C24" s="120"/>
      <c r="D24" s="120"/>
      <c r="E24" s="120"/>
      <c r="F24" s="121"/>
      <c r="G24" s="27" t="s">
        <v>46</v>
      </c>
      <c r="H24" s="27" t="s">
        <v>43</v>
      </c>
      <c r="I24" s="27" t="s">
        <v>44</v>
      </c>
      <c r="J24" s="27" t="s">
        <v>47</v>
      </c>
      <c r="K24" s="27" t="s">
        <v>6</v>
      </c>
      <c r="L24" s="27" t="s">
        <v>22</v>
      </c>
    </row>
    <row r="25" spans="2:12" ht="14.45" x14ac:dyDescent="0.3">
      <c r="B25" s="122">
        <v>1</v>
      </c>
      <c r="C25" s="123"/>
      <c r="D25" s="123"/>
      <c r="E25" s="123"/>
      <c r="F25" s="124"/>
      <c r="G25" s="29">
        <v>2</v>
      </c>
      <c r="H25" s="29">
        <v>3</v>
      </c>
      <c r="I25" s="29">
        <v>4</v>
      </c>
      <c r="J25" s="29">
        <v>5</v>
      </c>
      <c r="K25" s="29" t="s">
        <v>13</v>
      </c>
      <c r="L25" s="29" t="s">
        <v>14</v>
      </c>
    </row>
    <row r="26" spans="2:12" ht="14.45" x14ac:dyDescent="0.3">
      <c r="B26" s="64"/>
      <c r="C26" s="65"/>
      <c r="D26" s="66"/>
      <c r="E26" s="67"/>
      <c r="F26" s="7" t="s">
        <v>21</v>
      </c>
      <c r="G26" s="64">
        <f>G27+G68</f>
        <v>775669.98</v>
      </c>
      <c r="H26" s="64">
        <f>H27+H68</f>
        <v>2070496</v>
      </c>
      <c r="I26" s="64">
        <f>I27+I68</f>
        <v>2070496</v>
      </c>
      <c r="J26" s="64">
        <f>J27+J68</f>
        <v>1228599.5300000003</v>
      </c>
      <c r="K26" s="69">
        <f t="shared" ref="K26:K73" si="4">(J26*100)/G26</f>
        <v>158.39204322436203</v>
      </c>
      <c r="L26" s="69">
        <f t="shared" ref="L26:L73" si="5">(J26*100)/I26</f>
        <v>59.338416012395101</v>
      </c>
    </row>
    <row r="27" spans="2:12" ht="14.45" x14ac:dyDescent="0.3">
      <c r="B27" s="64" t="s">
        <v>72</v>
      </c>
      <c r="C27" s="64"/>
      <c r="D27" s="64"/>
      <c r="E27" s="64"/>
      <c r="F27" s="64" t="s">
        <v>73</v>
      </c>
      <c r="G27" s="64">
        <f>G28+G36+G63</f>
        <v>773561.7</v>
      </c>
      <c r="H27" s="64">
        <f>H28+H36+H63</f>
        <v>2066257</v>
      </c>
      <c r="I27" s="64">
        <f>I28+I36+I63</f>
        <v>2066257</v>
      </c>
      <c r="J27" s="64">
        <f>J28+J36+J63</f>
        <v>1226501.6700000002</v>
      </c>
      <c r="K27" s="64">
        <f t="shared" si="4"/>
        <v>158.55253304293635</v>
      </c>
      <c r="L27" s="64">
        <f t="shared" si="5"/>
        <v>59.358621410598971</v>
      </c>
    </row>
    <row r="28" spans="2:12" ht="14.45" x14ac:dyDescent="0.3">
      <c r="B28" s="64"/>
      <c r="C28" s="64" t="s">
        <v>74</v>
      </c>
      <c r="D28" s="64"/>
      <c r="E28" s="64"/>
      <c r="F28" s="64" t="s">
        <v>75</v>
      </c>
      <c r="G28" s="64">
        <f>G29+G32+G34</f>
        <v>542231.39</v>
      </c>
      <c r="H28" s="64">
        <f>H29+H32+H34</f>
        <v>1420620</v>
      </c>
      <c r="I28" s="64">
        <f>I29+I32+I34</f>
        <v>1420620</v>
      </c>
      <c r="J28" s="64">
        <f>J29+J32+J34</f>
        <v>783304.47000000009</v>
      </c>
      <c r="K28" s="64">
        <f t="shared" si="4"/>
        <v>144.45944746946503</v>
      </c>
      <c r="L28" s="64">
        <f t="shared" si="5"/>
        <v>55.138212189044218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G30+G31</f>
        <v>455151.78</v>
      </c>
      <c r="H29" s="64">
        <f>H30+H31</f>
        <v>1181323</v>
      </c>
      <c r="I29" s="64">
        <f>I30+I31</f>
        <v>1181323</v>
      </c>
      <c r="J29" s="64">
        <f>J30+J31</f>
        <v>655890.97000000009</v>
      </c>
      <c r="K29" s="64">
        <f t="shared" si="4"/>
        <v>144.10379104746113</v>
      </c>
      <c r="L29" s="64">
        <f t="shared" si="5"/>
        <v>55.521730297302263</v>
      </c>
    </row>
    <row r="30" spans="2:12" x14ac:dyDescent="0.25">
      <c r="B30" s="65"/>
      <c r="C30" s="65"/>
      <c r="D30" s="65"/>
      <c r="E30" s="65" t="s">
        <v>78</v>
      </c>
      <c r="F30" s="65" t="s">
        <v>79</v>
      </c>
      <c r="G30" s="65">
        <v>447359.77</v>
      </c>
      <c r="H30" s="65">
        <v>1161323</v>
      </c>
      <c r="I30" s="65">
        <v>1161323</v>
      </c>
      <c r="J30" s="65">
        <v>641540.16</v>
      </c>
      <c r="K30" s="65">
        <f t="shared" si="4"/>
        <v>143.40586772029144</v>
      </c>
      <c r="L30" s="65">
        <f t="shared" si="5"/>
        <v>55.242181546391485</v>
      </c>
    </row>
    <row r="31" spans="2:12" x14ac:dyDescent="0.25">
      <c r="B31" s="65"/>
      <c r="C31" s="65"/>
      <c r="D31" s="65"/>
      <c r="E31" s="65" t="s">
        <v>80</v>
      </c>
      <c r="F31" s="65" t="s">
        <v>81</v>
      </c>
      <c r="G31" s="65">
        <v>7792.01</v>
      </c>
      <c r="H31" s="65">
        <v>20000</v>
      </c>
      <c r="I31" s="65">
        <v>20000</v>
      </c>
      <c r="J31" s="65">
        <v>14350.81</v>
      </c>
      <c r="K31" s="65">
        <f t="shared" si="4"/>
        <v>184.17340326821963</v>
      </c>
      <c r="L31" s="65">
        <f t="shared" si="5"/>
        <v>71.754050000000007</v>
      </c>
    </row>
    <row r="32" spans="2:12" ht="14.45" x14ac:dyDescent="0.3">
      <c r="B32" s="64"/>
      <c r="C32" s="64"/>
      <c r="D32" s="64" t="s">
        <v>82</v>
      </c>
      <c r="E32" s="64"/>
      <c r="F32" s="64" t="s">
        <v>83</v>
      </c>
      <c r="G32" s="64">
        <f>G33</f>
        <v>11979.5</v>
      </c>
      <c r="H32" s="64">
        <f>H33</f>
        <v>40200</v>
      </c>
      <c r="I32" s="64">
        <f>I33</f>
        <v>40200</v>
      </c>
      <c r="J32" s="64">
        <f>J33</f>
        <v>19191.53</v>
      </c>
      <c r="K32" s="64">
        <f t="shared" si="4"/>
        <v>160.20309695730205</v>
      </c>
      <c r="L32" s="64">
        <f t="shared" si="5"/>
        <v>47.740124378109449</v>
      </c>
    </row>
    <row r="33" spans="2:12" ht="14.45" x14ac:dyDescent="0.3">
      <c r="B33" s="65"/>
      <c r="C33" s="65"/>
      <c r="D33" s="65"/>
      <c r="E33" s="65" t="s">
        <v>84</v>
      </c>
      <c r="F33" s="65" t="s">
        <v>83</v>
      </c>
      <c r="G33" s="65">
        <v>11979.5</v>
      </c>
      <c r="H33" s="65">
        <v>40200</v>
      </c>
      <c r="I33" s="65">
        <v>40200</v>
      </c>
      <c r="J33" s="65">
        <v>19191.53</v>
      </c>
      <c r="K33" s="65">
        <f t="shared" si="4"/>
        <v>160.20309695730205</v>
      </c>
      <c r="L33" s="65">
        <f t="shared" si="5"/>
        <v>47.740124378109449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</f>
        <v>75100.11</v>
      </c>
      <c r="H34" s="64">
        <f>H35</f>
        <v>199097</v>
      </c>
      <c r="I34" s="64">
        <f>I35</f>
        <v>199097</v>
      </c>
      <c r="J34" s="64">
        <f>J35</f>
        <v>108221.97</v>
      </c>
      <c r="K34" s="64">
        <f t="shared" si="4"/>
        <v>144.10361050070367</v>
      </c>
      <c r="L34" s="64">
        <f t="shared" si="5"/>
        <v>54.35640416480409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75100.11</v>
      </c>
      <c r="H35" s="65">
        <v>199097</v>
      </c>
      <c r="I35" s="65">
        <v>199097</v>
      </c>
      <c r="J35" s="65">
        <v>108221.97</v>
      </c>
      <c r="K35" s="65">
        <f t="shared" si="4"/>
        <v>144.10361050070367</v>
      </c>
      <c r="L35" s="65">
        <f t="shared" si="5"/>
        <v>54.35640416480409</v>
      </c>
    </row>
    <row r="36" spans="2:12" x14ac:dyDescent="0.25">
      <c r="B36" s="64"/>
      <c r="C36" s="64" t="s">
        <v>89</v>
      </c>
      <c r="D36" s="64"/>
      <c r="E36" s="64"/>
      <c r="F36" s="64" t="s">
        <v>90</v>
      </c>
      <c r="G36" s="64">
        <f>G37+G41+G47+G57+G59</f>
        <v>230713.47999999998</v>
      </c>
      <c r="H36" s="64">
        <f>H37+H41+H47+H57+H59</f>
        <v>644530</v>
      </c>
      <c r="I36" s="64">
        <f>I37+I41+I47+I57+I59</f>
        <v>644530</v>
      </c>
      <c r="J36" s="64">
        <f>J37+J41+J47+J57+J59</f>
        <v>441902.50000000006</v>
      </c>
      <c r="K36" s="64">
        <f t="shared" si="4"/>
        <v>191.53735620476104</v>
      </c>
      <c r="L36" s="64">
        <f t="shared" si="5"/>
        <v>68.56197539292198</v>
      </c>
    </row>
    <row r="37" spans="2:12" x14ac:dyDescent="0.25">
      <c r="B37" s="64"/>
      <c r="C37" s="64"/>
      <c r="D37" s="64" t="s">
        <v>91</v>
      </c>
      <c r="E37" s="64"/>
      <c r="F37" s="64" t="s">
        <v>92</v>
      </c>
      <c r="G37" s="64">
        <f>G38+G39+G40</f>
        <v>22819.559999999998</v>
      </c>
      <c r="H37" s="64">
        <f>H38+H39+H40</f>
        <v>77123</v>
      </c>
      <c r="I37" s="64">
        <f>I38+I39+I40</f>
        <v>77123</v>
      </c>
      <c r="J37" s="64">
        <f>J38+J39+J40</f>
        <v>26542.670000000002</v>
      </c>
      <c r="K37" s="64">
        <f t="shared" si="4"/>
        <v>116.31543290054674</v>
      </c>
      <c r="L37" s="64">
        <f t="shared" si="5"/>
        <v>34.416023754262675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1731.67</v>
      </c>
      <c r="H38" s="65">
        <v>13123</v>
      </c>
      <c r="I38" s="65">
        <v>13123</v>
      </c>
      <c r="J38" s="65">
        <v>3159.47</v>
      </c>
      <c r="K38" s="65">
        <f t="shared" si="4"/>
        <v>182.45219932204171</v>
      </c>
      <c r="L38" s="65">
        <f t="shared" si="5"/>
        <v>24.075821077497523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21087.89</v>
      </c>
      <c r="H39" s="65">
        <v>60000</v>
      </c>
      <c r="I39" s="65">
        <v>60000</v>
      </c>
      <c r="J39" s="65">
        <v>23263.200000000001</v>
      </c>
      <c r="K39" s="65">
        <f t="shared" si="4"/>
        <v>110.31544644817477</v>
      </c>
      <c r="L39" s="65">
        <f t="shared" si="5"/>
        <v>38.771999999999998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0</v>
      </c>
      <c r="H40" s="65">
        <v>4000</v>
      </c>
      <c r="I40" s="65">
        <v>4000</v>
      </c>
      <c r="J40" s="65">
        <v>120</v>
      </c>
      <c r="K40" s="65" t="e">
        <f t="shared" si="4"/>
        <v>#DIV/0!</v>
      </c>
      <c r="L40" s="65">
        <f t="shared" si="5"/>
        <v>3</v>
      </c>
    </row>
    <row r="41" spans="2:12" x14ac:dyDescent="0.25">
      <c r="B41" s="64"/>
      <c r="C41" s="64"/>
      <c r="D41" s="64" t="s">
        <v>99</v>
      </c>
      <c r="E41" s="64"/>
      <c r="F41" s="64" t="s">
        <v>100</v>
      </c>
      <c r="G41" s="64">
        <f>G42+G43+G44+G45+G46</f>
        <v>41498.44</v>
      </c>
      <c r="H41" s="64">
        <f>H42+H43+H44+H45+H46</f>
        <v>140465</v>
      </c>
      <c r="I41" s="64">
        <f>I42+I43+I44+I45+I46</f>
        <v>140465</v>
      </c>
      <c r="J41" s="64">
        <f>J42+J43+J44+J45+J46</f>
        <v>48220.380000000005</v>
      </c>
      <c r="K41" s="64">
        <f t="shared" si="4"/>
        <v>116.19805467386243</v>
      </c>
      <c r="L41" s="64">
        <f t="shared" si="5"/>
        <v>34.329106894956041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5538.51</v>
      </c>
      <c r="H42" s="65">
        <v>20265</v>
      </c>
      <c r="I42" s="65">
        <v>20265</v>
      </c>
      <c r="J42" s="65">
        <v>11492.85</v>
      </c>
      <c r="K42" s="65">
        <f t="shared" si="4"/>
        <v>207.5079759718769</v>
      </c>
      <c r="L42" s="65">
        <f t="shared" si="5"/>
        <v>56.712805329385638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34989.5</v>
      </c>
      <c r="H43" s="65">
        <v>115000</v>
      </c>
      <c r="I43" s="65">
        <v>115000</v>
      </c>
      <c r="J43" s="65">
        <v>36412.160000000003</v>
      </c>
      <c r="K43" s="65">
        <f t="shared" si="4"/>
        <v>104.06596264593664</v>
      </c>
      <c r="L43" s="65">
        <f t="shared" si="5"/>
        <v>31.662747826086957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875.6</v>
      </c>
      <c r="H44" s="65">
        <v>2500</v>
      </c>
      <c r="I44" s="65">
        <v>2500</v>
      </c>
      <c r="J44" s="65">
        <v>315.37</v>
      </c>
      <c r="K44" s="65">
        <f t="shared" si="4"/>
        <v>36.017587939698494</v>
      </c>
      <c r="L44" s="65">
        <f t="shared" si="5"/>
        <v>12.614800000000001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41.69</v>
      </c>
      <c r="H45" s="65">
        <v>2500</v>
      </c>
      <c r="I45" s="65">
        <v>2500</v>
      </c>
      <c r="J45" s="65">
        <v>0</v>
      </c>
      <c r="K45" s="65">
        <f t="shared" si="4"/>
        <v>0</v>
      </c>
      <c r="L45" s="65">
        <f t="shared" si="5"/>
        <v>0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53.14</v>
      </c>
      <c r="H46" s="65">
        <v>200</v>
      </c>
      <c r="I46" s="65">
        <v>200</v>
      </c>
      <c r="J46" s="65">
        <v>0</v>
      </c>
      <c r="K46" s="65">
        <f t="shared" si="4"/>
        <v>0</v>
      </c>
      <c r="L46" s="65">
        <f t="shared" si="5"/>
        <v>0</v>
      </c>
    </row>
    <row r="47" spans="2:12" x14ac:dyDescent="0.25">
      <c r="B47" s="64"/>
      <c r="C47" s="64"/>
      <c r="D47" s="64" t="s">
        <v>111</v>
      </c>
      <c r="E47" s="64"/>
      <c r="F47" s="64" t="s">
        <v>112</v>
      </c>
      <c r="G47" s="64">
        <f>G48+G49+G50+G51+G52+G53+G54+G55+G56</f>
        <v>163733.72999999998</v>
      </c>
      <c r="H47" s="64">
        <f>H48+H49+H50+H51+H52+H53+H54+H55+H56</f>
        <v>420977</v>
      </c>
      <c r="I47" s="64">
        <f>I48+I49+I50+I51+I52+I53+I54+I55+I56</f>
        <v>420977</v>
      </c>
      <c r="J47" s="64">
        <f>J48+J49+J50+J51+J52+J53+J54+J55+J56</f>
        <v>365352.39000000007</v>
      </c>
      <c r="K47" s="64">
        <f t="shared" si="4"/>
        <v>223.13813409124683</v>
      </c>
      <c r="L47" s="64">
        <f t="shared" si="5"/>
        <v>86.786781700662985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24089.11</v>
      </c>
      <c r="H48" s="65">
        <v>55000</v>
      </c>
      <c r="I48" s="65">
        <v>55000</v>
      </c>
      <c r="J48" s="65">
        <v>24643.18</v>
      </c>
      <c r="K48" s="65">
        <f t="shared" si="4"/>
        <v>102.30008497615728</v>
      </c>
      <c r="L48" s="65">
        <f t="shared" si="5"/>
        <v>44.805781818181821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16024.14</v>
      </c>
      <c r="H49" s="65">
        <v>26014</v>
      </c>
      <c r="I49" s="65">
        <v>26014</v>
      </c>
      <c r="J49" s="65">
        <v>11179.74</v>
      </c>
      <c r="K49" s="65">
        <f t="shared" si="4"/>
        <v>69.768112360476138</v>
      </c>
      <c r="L49" s="65">
        <f t="shared" si="5"/>
        <v>42.975859152763896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127.44</v>
      </c>
      <c r="H50" s="65">
        <v>265</v>
      </c>
      <c r="I50" s="65">
        <v>265</v>
      </c>
      <c r="J50" s="65">
        <v>127.44</v>
      </c>
      <c r="K50" s="65">
        <f t="shared" si="4"/>
        <v>100</v>
      </c>
      <c r="L50" s="65">
        <f t="shared" si="5"/>
        <v>48.090566037735847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16669.240000000002</v>
      </c>
      <c r="H51" s="65">
        <v>40000</v>
      </c>
      <c r="I51" s="65">
        <v>40000</v>
      </c>
      <c r="J51" s="65">
        <v>17181.34</v>
      </c>
      <c r="K51" s="65">
        <f t="shared" si="4"/>
        <v>103.07212566379749</v>
      </c>
      <c r="L51" s="65">
        <f t="shared" si="5"/>
        <v>42.95335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865.48</v>
      </c>
      <c r="H52" s="65">
        <v>2300</v>
      </c>
      <c r="I52" s="65">
        <v>2300</v>
      </c>
      <c r="J52" s="65">
        <v>862.93</v>
      </c>
      <c r="K52" s="65">
        <f t="shared" si="4"/>
        <v>99.705365808568658</v>
      </c>
      <c r="L52" s="65">
        <f t="shared" si="5"/>
        <v>37.518695652173911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31.35</v>
      </c>
      <c r="H53" s="65">
        <v>265</v>
      </c>
      <c r="I53" s="65">
        <v>265</v>
      </c>
      <c r="J53" s="65">
        <v>61.21</v>
      </c>
      <c r="K53" s="65">
        <f t="shared" si="4"/>
        <v>195.24720893141944</v>
      </c>
      <c r="L53" s="65">
        <f t="shared" si="5"/>
        <v>23.098113207547168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103123.48</v>
      </c>
      <c r="H54" s="65">
        <v>290000</v>
      </c>
      <c r="I54" s="65">
        <v>290000</v>
      </c>
      <c r="J54" s="65">
        <v>307839.33</v>
      </c>
      <c r="K54" s="65">
        <f t="shared" si="4"/>
        <v>298.51526538863897</v>
      </c>
      <c r="L54" s="65">
        <f t="shared" si="5"/>
        <v>106.15149310344827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9.9600000000000009</v>
      </c>
      <c r="H55" s="65">
        <v>133</v>
      </c>
      <c r="I55" s="65">
        <v>133</v>
      </c>
      <c r="J55" s="65">
        <v>9.9600000000000009</v>
      </c>
      <c r="K55" s="65">
        <f t="shared" si="4"/>
        <v>99.999999999999986</v>
      </c>
      <c r="L55" s="65">
        <f t="shared" si="5"/>
        <v>7.488721804511278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2793.53</v>
      </c>
      <c r="H56" s="65">
        <v>7000</v>
      </c>
      <c r="I56" s="65">
        <v>7000</v>
      </c>
      <c r="J56" s="65">
        <v>3447.26</v>
      </c>
      <c r="K56" s="65">
        <f t="shared" si="4"/>
        <v>123.40157435216373</v>
      </c>
      <c r="L56" s="65">
        <f t="shared" si="5"/>
        <v>49.246571428571428</v>
      </c>
    </row>
    <row r="57" spans="2:12" x14ac:dyDescent="0.25">
      <c r="B57" s="64"/>
      <c r="C57" s="64"/>
      <c r="D57" s="64" t="s">
        <v>131</v>
      </c>
      <c r="E57" s="64"/>
      <c r="F57" s="64" t="s">
        <v>132</v>
      </c>
      <c r="G57" s="64">
        <f>G58</f>
        <v>2043.44</v>
      </c>
      <c r="H57" s="64">
        <f>H58</f>
        <v>4000</v>
      </c>
      <c r="I57" s="64">
        <f>I58</f>
        <v>4000</v>
      </c>
      <c r="J57" s="64">
        <f>J58</f>
        <v>750.2</v>
      </c>
      <c r="K57" s="64">
        <f t="shared" si="4"/>
        <v>36.712602278510744</v>
      </c>
      <c r="L57" s="64">
        <f t="shared" si="5"/>
        <v>18.754999999999999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2043.44</v>
      </c>
      <c r="H58" s="65">
        <v>4000</v>
      </c>
      <c r="I58" s="65">
        <v>4000</v>
      </c>
      <c r="J58" s="65">
        <v>750.2</v>
      </c>
      <c r="K58" s="65">
        <f t="shared" si="4"/>
        <v>36.712602278510744</v>
      </c>
      <c r="L58" s="65">
        <f t="shared" si="5"/>
        <v>18.754999999999999</v>
      </c>
    </row>
    <row r="59" spans="2:12" x14ac:dyDescent="0.25">
      <c r="B59" s="64"/>
      <c r="C59" s="64"/>
      <c r="D59" s="64" t="s">
        <v>135</v>
      </c>
      <c r="E59" s="64"/>
      <c r="F59" s="64" t="s">
        <v>136</v>
      </c>
      <c r="G59" s="64">
        <f>G60+G61+G62</f>
        <v>618.31000000000006</v>
      </c>
      <c r="H59" s="64">
        <f>H60+H61+H62</f>
        <v>1965</v>
      </c>
      <c r="I59" s="64">
        <f>I60+I61+I62</f>
        <v>1965</v>
      </c>
      <c r="J59" s="64">
        <f>J60+J61+J62</f>
        <v>1036.8599999999999</v>
      </c>
      <c r="K59" s="64">
        <f t="shared" si="4"/>
        <v>167.69258139121152</v>
      </c>
      <c r="L59" s="64">
        <f t="shared" si="5"/>
        <v>52.766412213740459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379.93</v>
      </c>
      <c r="H60" s="65">
        <v>1000</v>
      </c>
      <c r="I60" s="65">
        <v>1000</v>
      </c>
      <c r="J60" s="65">
        <v>985.9</v>
      </c>
      <c r="K60" s="65">
        <f t="shared" si="4"/>
        <v>259.49517016292475</v>
      </c>
      <c r="L60" s="65">
        <f t="shared" si="5"/>
        <v>98.59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159.24</v>
      </c>
      <c r="H61" s="65">
        <v>565</v>
      </c>
      <c r="I61" s="65">
        <v>565</v>
      </c>
      <c r="J61" s="65">
        <v>0</v>
      </c>
      <c r="K61" s="65">
        <f t="shared" si="4"/>
        <v>0</v>
      </c>
      <c r="L61" s="65">
        <f t="shared" si="5"/>
        <v>0</v>
      </c>
    </row>
    <row r="62" spans="2:12" x14ac:dyDescent="0.25">
      <c r="B62" s="65"/>
      <c r="C62" s="65"/>
      <c r="D62" s="65"/>
      <c r="E62" s="65" t="s">
        <v>141</v>
      </c>
      <c r="F62" s="65" t="s">
        <v>136</v>
      </c>
      <c r="G62" s="65">
        <v>79.14</v>
      </c>
      <c r="H62" s="65">
        <v>400</v>
      </c>
      <c r="I62" s="65">
        <v>400</v>
      </c>
      <c r="J62" s="65">
        <v>50.96</v>
      </c>
      <c r="K62" s="65">
        <f t="shared" si="4"/>
        <v>64.39221632549912</v>
      </c>
      <c r="L62" s="65">
        <f t="shared" si="5"/>
        <v>12.74</v>
      </c>
    </row>
    <row r="63" spans="2:12" x14ac:dyDescent="0.25">
      <c r="B63" s="64"/>
      <c r="C63" s="64" t="s">
        <v>142</v>
      </c>
      <c r="D63" s="64"/>
      <c r="E63" s="64"/>
      <c r="F63" s="64" t="s">
        <v>143</v>
      </c>
      <c r="G63" s="64">
        <f>G64+G66</f>
        <v>616.82999999999993</v>
      </c>
      <c r="H63" s="64">
        <f>H64+H66</f>
        <v>1107</v>
      </c>
      <c r="I63" s="64">
        <f>I64+I66</f>
        <v>1107</v>
      </c>
      <c r="J63" s="64">
        <f>J64+J66</f>
        <v>1294.7</v>
      </c>
      <c r="K63" s="64">
        <f t="shared" si="4"/>
        <v>209.89575733994783</v>
      </c>
      <c r="L63" s="64">
        <f t="shared" si="5"/>
        <v>116.95573622402891</v>
      </c>
    </row>
    <row r="64" spans="2:12" x14ac:dyDescent="0.25">
      <c r="B64" s="64"/>
      <c r="C64" s="64"/>
      <c r="D64" s="64" t="s">
        <v>144</v>
      </c>
      <c r="E64" s="64"/>
      <c r="F64" s="64" t="s">
        <v>145</v>
      </c>
      <c r="G64" s="64">
        <f>G65</f>
        <v>376.83</v>
      </c>
      <c r="H64" s="64">
        <f>H65</f>
        <v>550</v>
      </c>
      <c r="I64" s="64">
        <f>I65</f>
        <v>550</v>
      </c>
      <c r="J64" s="64">
        <f>J65</f>
        <v>294.7</v>
      </c>
      <c r="K64" s="64">
        <f t="shared" si="4"/>
        <v>78.205026139107829</v>
      </c>
      <c r="L64" s="64">
        <f t="shared" si="5"/>
        <v>53.581818181818178</v>
      </c>
    </row>
    <row r="65" spans="2:12" x14ac:dyDescent="0.25">
      <c r="B65" s="65"/>
      <c r="C65" s="65"/>
      <c r="D65" s="65"/>
      <c r="E65" s="65" t="s">
        <v>146</v>
      </c>
      <c r="F65" s="65" t="s">
        <v>147</v>
      </c>
      <c r="G65" s="65">
        <v>376.83</v>
      </c>
      <c r="H65" s="65">
        <v>550</v>
      </c>
      <c r="I65" s="65">
        <v>550</v>
      </c>
      <c r="J65" s="65">
        <v>294.7</v>
      </c>
      <c r="K65" s="65">
        <f t="shared" si="4"/>
        <v>78.205026139107829</v>
      </c>
      <c r="L65" s="65">
        <f t="shared" si="5"/>
        <v>53.581818181818178</v>
      </c>
    </row>
    <row r="66" spans="2:12" x14ac:dyDescent="0.25">
      <c r="B66" s="64"/>
      <c r="C66" s="64"/>
      <c r="D66" s="64" t="s">
        <v>148</v>
      </c>
      <c r="E66" s="64"/>
      <c r="F66" s="64" t="s">
        <v>149</v>
      </c>
      <c r="G66" s="64">
        <f>G67</f>
        <v>240</v>
      </c>
      <c r="H66" s="64">
        <f>H67</f>
        <v>557</v>
      </c>
      <c r="I66" s="64">
        <f>I67</f>
        <v>557</v>
      </c>
      <c r="J66" s="64">
        <f>J67</f>
        <v>1000</v>
      </c>
      <c r="K66" s="64">
        <f t="shared" si="4"/>
        <v>416.66666666666669</v>
      </c>
      <c r="L66" s="64">
        <f t="shared" si="5"/>
        <v>179.53321364452424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240</v>
      </c>
      <c r="H67" s="65">
        <v>557</v>
      </c>
      <c r="I67" s="65">
        <v>557</v>
      </c>
      <c r="J67" s="65">
        <v>1000</v>
      </c>
      <c r="K67" s="65">
        <f t="shared" si="4"/>
        <v>416.66666666666669</v>
      </c>
      <c r="L67" s="65">
        <f t="shared" si="5"/>
        <v>179.53321364452424</v>
      </c>
    </row>
    <row r="68" spans="2:12" x14ac:dyDescent="0.25">
      <c r="B68" s="64" t="s">
        <v>152</v>
      </c>
      <c r="C68" s="64"/>
      <c r="D68" s="64"/>
      <c r="E68" s="64"/>
      <c r="F68" s="64" t="s">
        <v>153</v>
      </c>
      <c r="G68" s="64">
        <f>G69</f>
        <v>2108.2800000000002</v>
      </c>
      <c r="H68" s="64">
        <f>H69</f>
        <v>4239</v>
      </c>
      <c r="I68" s="64">
        <f>I69</f>
        <v>4239</v>
      </c>
      <c r="J68" s="64">
        <f>J69</f>
        <v>2097.86</v>
      </c>
      <c r="K68" s="64">
        <f t="shared" si="4"/>
        <v>99.505758248429984</v>
      </c>
      <c r="L68" s="64">
        <f t="shared" si="5"/>
        <v>49.489502241094598</v>
      </c>
    </row>
    <row r="69" spans="2:12" x14ac:dyDescent="0.25">
      <c r="B69" s="64"/>
      <c r="C69" s="64" t="s">
        <v>154</v>
      </c>
      <c r="D69" s="64"/>
      <c r="E69" s="64"/>
      <c r="F69" s="64" t="s">
        <v>155</v>
      </c>
      <c r="G69" s="64">
        <f>G70+G72</f>
        <v>2108.2800000000002</v>
      </c>
      <c r="H69" s="64">
        <f>H70+H72</f>
        <v>4239</v>
      </c>
      <c r="I69" s="64">
        <f>I70+I72</f>
        <v>4239</v>
      </c>
      <c r="J69" s="64">
        <f>J70+J72</f>
        <v>2097.86</v>
      </c>
      <c r="K69" s="64">
        <f t="shared" si="4"/>
        <v>99.505758248429984</v>
      </c>
      <c r="L69" s="64">
        <f t="shared" si="5"/>
        <v>49.489502241094598</v>
      </c>
    </row>
    <row r="70" spans="2:12" x14ac:dyDescent="0.25">
      <c r="B70" s="64"/>
      <c r="C70" s="64"/>
      <c r="D70" s="64" t="s">
        <v>156</v>
      </c>
      <c r="E70" s="64"/>
      <c r="F70" s="64" t="s">
        <v>157</v>
      </c>
      <c r="G70" s="64">
        <f>G71</f>
        <v>92.55</v>
      </c>
      <c r="H70" s="64">
        <f>H71</f>
        <v>0</v>
      </c>
      <c r="I70" s="64">
        <f>I71</f>
        <v>0</v>
      </c>
      <c r="J70" s="64">
        <f>J71</f>
        <v>0</v>
      </c>
      <c r="K70" s="64">
        <f t="shared" si="4"/>
        <v>0</v>
      </c>
      <c r="L70" s="64" t="e">
        <f t="shared" si="5"/>
        <v>#DIV/0!</v>
      </c>
    </row>
    <row r="71" spans="2:12" x14ac:dyDescent="0.25">
      <c r="B71" s="65"/>
      <c r="C71" s="65"/>
      <c r="D71" s="65"/>
      <c r="E71" s="65" t="s">
        <v>158</v>
      </c>
      <c r="F71" s="65" t="s">
        <v>159</v>
      </c>
      <c r="G71" s="65">
        <v>92.55</v>
      </c>
      <c r="H71" s="65">
        <v>0</v>
      </c>
      <c r="I71" s="65">
        <v>0</v>
      </c>
      <c r="J71" s="65">
        <v>0</v>
      </c>
      <c r="K71" s="65">
        <f t="shared" si="4"/>
        <v>0</v>
      </c>
      <c r="L71" s="65" t="e">
        <f t="shared" si="5"/>
        <v>#DIV/0!</v>
      </c>
    </row>
    <row r="72" spans="2:12" x14ac:dyDescent="0.25">
      <c r="B72" s="64"/>
      <c r="C72" s="64"/>
      <c r="D72" s="64" t="s">
        <v>160</v>
      </c>
      <c r="E72" s="64"/>
      <c r="F72" s="64" t="s">
        <v>161</v>
      </c>
      <c r="G72" s="64">
        <f>G73</f>
        <v>2015.73</v>
      </c>
      <c r="H72" s="64">
        <f>H73</f>
        <v>4239</v>
      </c>
      <c r="I72" s="64">
        <f>I73</f>
        <v>4239</v>
      </c>
      <c r="J72" s="64">
        <f>J73</f>
        <v>2097.86</v>
      </c>
      <c r="K72" s="64">
        <f t="shared" si="4"/>
        <v>104.07445441601801</v>
      </c>
      <c r="L72" s="64">
        <f t="shared" si="5"/>
        <v>49.489502241094598</v>
      </c>
    </row>
    <row r="73" spans="2:12" x14ac:dyDescent="0.25">
      <c r="B73" s="65"/>
      <c r="C73" s="65"/>
      <c r="D73" s="65"/>
      <c r="E73" s="65" t="s">
        <v>162</v>
      </c>
      <c r="F73" s="65" t="s">
        <v>163</v>
      </c>
      <c r="G73" s="65">
        <v>2015.73</v>
      </c>
      <c r="H73" s="65">
        <v>4239</v>
      </c>
      <c r="I73" s="65">
        <v>4239</v>
      </c>
      <c r="J73" s="65">
        <v>2097.86</v>
      </c>
      <c r="K73" s="65">
        <f t="shared" si="4"/>
        <v>104.07445441601801</v>
      </c>
      <c r="L73" s="65">
        <f t="shared" si="5"/>
        <v>49.489502241094598</v>
      </c>
    </row>
    <row r="74" spans="2:12" x14ac:dyDescent="0.25">
      <c r="B74" s="64"/>
      <c r="C74" s="65"/>
      <c r="D74" s="66"/>
      <c r="E74" s="67"/>
      <c r="F74" s="7"/>
      <c r="G74" s="64"/>
      <c r="H74" s="64"/>
      <c r="I74" s="64"/>
      <c r="J74" s="64"/>
      <c r="K74" s="69"/>
      <c r="L74" s="69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9"/>
  <sheetViews>
    <sheetView workbookViewId="0">
      <selection activeCell="D23" sqref="D23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7.45" x14ac:dyDescent="0.3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7" t="s">
        <v>3</v>
      </c>
      <c r="C4" s="27" t="s">
        <v>46</v>
      </c>
      <c r="D4" s="27" t="s">
        <v>43</v>
      </c>
      <c r="E4" s="27" t="s">
        <v>44</v>
      </c>
      <c r="F4" s="27" t="s">
        <v>47</v>
      </c>
      <c r="G4" s="27" t="s">
        <v>6</v>
      </c>
      <c r="H4" s="27" t="s">
        <v>22</v>
      </c>
    </row>
    <row r="5" spans="1:8" ht="14.45" x14ac:dyDescent="0.3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ht="14.45" x14ac:dyDescent="0.3">
      <c r="B6" s="7" t="s">
        <v>39</v>
      </c>
      <c r="C6" s="70">
        <f>C7+C9+C11</f>
        <v>775669.98</v>
      </c>
      <c r="D6" s="70">
        <f>D7+D9+D11</f>
        <v>2070496</v>
      </c>
      <c r="E6" s="70">
        <f>E7+E9+E11</f>
        <v>2070496</v>
      </c>
      <c r="F6" s="70">
        <f>F7+F9+F11</f>
        <v>1228599.53</v>
      </c>
      <c r="G6" s="71">
        <f t="shared" ref="G6:G17" si="0">(F6*100)/C6</f>
        <v>158.392043224362</v>
      </c>
      <c r="H6" s="71">
        <f t="shared" ref="H6:H17" si="1">(F6*100)/E6</f>
        <v>59.338416012395101</v>
      </c>
    </row>
    <row r="7" spans="1:8" x14ac:dyDescent="0.25">
      <c r="A7"/>
      <c r="B7" s="7" t="s">
        <v>164</v>
      </c>
      <c r="C7" s="70">
        <f>C8</f>
        <v>775510.74</v>
      </c>
      <c r="D7" s="70">
        <f>D8</f>
        <v>2069966</v>
      </c>
      <c r="E7" s="70">
        <f>E8</f>
        <v>2069966</v>
      </c>
      <c r="F7" s="70">
        <f>F8</f>
        <v>1228440.29</v>
      </c>
      <c r="G7" s="71">
        <f t="shared" si="0"/>
        <v>158.40403319237075</v>
      </c>
      <c r="H7" s="71">
        <f t="shared" si="1"/>
        <v>59.345916309736488</v>
      </c>
    </row>
    <row r="8" spans="1:8" x14ac:dyDescent="0.25">
      <c r="A8"/>
      <c r="B8" s="15" t="s">
        <v>165</v>
      </c>
      <c r="C8" s="72">
        <v>775510.74</v>
      </c>
      <c r="D8" s="72">
        <v>2069966</v>
      </c>
      <c r="E8" s="72">
        <v>2069966</v>
      </c>
      <c r="F8" s="73">
        <v>1228440.29</v>
      </c>
      <c r="G8" s="69">
        <f t="shared" si="0"/>
        <v>158.40403319237075</v>
      </c>
      <c r="H8" s="69">
        <f t="shared" si="1"/>
        <v>59.345916309736488</v>
      </c>
    </row>
    <row r="9" spans="1:8" ht="14.45" x14ac:dyDescent="0.3">
      <c r="A9"/>
      <c r="B9" s="7" t="s">
        <v>166</v>
      </c>
      <c r="C9" s="70">
        <f>C10</f>
        <v>159.24</v>
      </c>
      <c r="D9" s="70">
        <f>D10</f>
        <v>530</v>
      </c>
      <c r="E9" s="70">
        <f>E10</f>
        <v>530</v>
      </c>
      <c r="F9" s="70">
        <f>F10</f>
        <v>159.24</v>
      </c>
      <c r="G9" s="71">
        <f t="shared" si="0"/>
        <v>100</v>
      </c>
      <c r="H9" s="71">
        <f t="shared" si="1"/>
        <v>30.045283018867924</v>
      </c>
    </row>
    <row r="10" spans="1:8" ht="14.45" x14ac:dyDescent="0.3">
      <c r="A10"/>
      <c r="B10" s="15" t="s">
        <v>167</v>
      </c>
      <c r="C10" s="72">
        <v>159.24</v>
      </c>
      <c r="D10" s="72">
        <v>530</v>
      </c>
      <c r="E10" s="72">
        <v>530</v>
      </c>
      <c r="F10" s="73">
        <v>159.24</v>
      </c>
      <c r="G10" s="69">
        <f t="shared" si="0"/>
        <v>100</v>
      </c>
      <c r="H10" s="69">
        <f t="shared" si="1"/>
        <v>30.045283018867924</v>
      </c>
    </row>
    <row r="11" spans="1:8" ht="14.45" x14ac:dyDescent="0.3">
      <c r="A11"/>
      <c r="B11" s="7" t="s">
        <v>168</v>
      </c>
      <c r="C11" s="70">
        <f>C12</f>
        <v>0</v>
      </c>
      <c r="D11" s="70">
        <f>D12</f>
        <v>0</v>
      </c>
      <c r="E11" s="70">
        <f>E12</f>
        <v>0</v>
      </c>
      <c r="F11" s="70">
        <f>F12</f>
        <v>0</v>
      </c>
      <c r="G11" s="71" t="e">
        <f t="shared" si="0"/>
        <v>#DIV/0!</v>
      </c>
      <c r="H11" s="71" t="e">
        <f t="shared" si="1"/>
        <v>#DIV/0!</v>
      </c>
    </row>
    <row r="12" spans="1:8" ht="14.45" x14ac:dyDescent="0.3">
      <c r="A12"/>
      <c r="B12" s="15" t="s">
        <v>169</v>
      </c>
      <c r="C12" s="72">
        <v>0</v>
      </c>
      <c r="D12" s="72">
        <v>0</v>
      </c>
      <c r="E12" s="72">
        <v>0</v>
      </c>
      <c r="F12" s="73">
        <v>0</v>
      </c>
      <c r="G12" s="69" t="e">
        <f t="shared" si="0"/>
        <v>#DIV/0!</v>
      </c>
      <c r="H12" s="69" t="e">
        <f t="shared" si="1"/>
        <v>#DIV/0!</v>
      </c>
    </row>
    <row r="13" spans="1:8" ht="14.45" x14ac:dyDescent="0.3">
      <c r="B13" s="7" t="s">
        <v>32</v>
      </c>
      <c r="C13" s="74">
        <f>C14+C16</f>
        <v>775669.98</v>
      </c>
      <c r="D13" s="74">
        <f>D14+D16</f>
        <v>2070496</v>
      </c>
      <c r="E13" s="74">
        <f>E14+E16</f>
        <v>2070496</v>
      </c>
      <c r="F13" s="74">
        <f>F14+F16</f>
        <v>1228599.53</v>
      </c>
      <c r="G13" s="71">
        <f t="shared" si="0"/>
        <v>158.392043224362</v>
      </c>
      <c r="H13" s="71">
        <f t="shared" si="1"/>
        <v>59.338416012395101</v>
      </c>
    </row>
    <row r="14" spans="1:8" x14ac:dyDescent="0.25">
      <c r="A14"/>
      <c r="B14" s="7" t="s">
        <v>164</v>
      </c>
      <c r="C14" s="74">
        <f>C15</f>
        <v>775510.74</v>
      </c>
      <c r="D14" s="74">
        <f>D15</f>
        <v>2069966</v>
      </c>
      <c r="E14" s="74">
        <f>E15</f>
        <v>2069966</v>
      </c>
      <c r="F14" s="74">
        <f>F15</f>
        <v>1228440.29</v>
      </c>
      <c r="G14" s="71">
        <f t="shared" si="0"/>
        <v>158.40403319237075</v>
      </c>
      <c r="H14" s="71">
        <f t="shared" si="1"/>
        <v>59.345916309736488</v>
      </c>
    </row>
    <row r="15" spans="1:8" x14ac:dyDescent="0.25">
      <c r="A15"/>
      <c r="B15" s="15" t="s">
        <v>165</v>
      </c>
      <c r="C15" s="72">
        <v>775510.74</v>
      </c>
      <c r="D15" s="72">
        <v>2069966</v>
      </c>
      <c r="E15" s="75">
        <v>2069966</v>
      </c>
      <c r="F15" s="73">
        <v>1228440.29</v>
      </c>
      <c r="G15" s="69">
        <f t="shared" si="0"/>
        <v>158.40403319237075</v>
      </c>
      <c r="H15" s="69">
        <f t="shared" si="1"/>
        <v>59.345916309736488</v>
      </c>
    </row>
    <row r="16" spans="1:8" ht="14.45" x14ac:dyDescent="0.3">
      <c r="A16"/>
      <c r="B16" s="7" t="s">
        <v>166</v>
      </c>
      <c r="C16" s="74">
        <f>C17</f>
        <v>159.24</v>
      </c>
      <c r="D16" s="74">
        <f>D17</f>
        <v>530</v>
      </c>
      <c r="E16" s="74">
        <f>E17</f>
        <v>530</v>
      </c>
      <c r="F16" s="74">
        <f>F17</f>
        <v>159.24</v>
      </c>
      <c r="G16" s="71">
        <f t="shared" si="0"/>
        <v>100</v>
      </c>
      <c r="H16" s="71">
        <f t="shared" si="1"/>
        <v>30.045283018867924</v>
      </c>
    </row>
    <row r="17" spans="1:8" ht="14.45" x14ac:dyDescent="0.3">
      <c r="A17"/>
      <c r="B17" s="15" t="s">
        <v>167</v>
      </c>
      <c r="C17" s="72">
        <v>159.24</v>
      </c>
      <c r="D17" s="72">
        <v>530</v>
      </c>
      <c r="E17" s="75">
        <v>530</v>
      </c>
      <c r="F17" s="73">
        <v>159.24</v>
      </c>
      <c r="G17" s="69">
        <f t="shared" si="0"/>
        <v>100</v>
      </c>
      <c r="H17" s="69">
        <f t="shared" si="1"/>
        <v>30.045283018867924</v>
      </c>
    </row>
    <row r="19" spans="1:8" ht="14.45" x14ac:dyDescent="0.3">
      <c r="C19" s="9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16" sqref="E1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48</v>
      </c>
      <c r="D4" s="27" t="s">
        <v>43</v>
      </c>
      <c r="E4" s="27" t="s">
        <v>44</v>
      </c>
      <c r="F4" s="27" t="s">
        <v>49</v>
      </c>
      <c r="G4" s="27" t="s">
        <v>6</v>
      </c>
      <c r="H4" s="27" t="s">
        <v>22</v>
      </c>
    </row>
    <row r="5" spans="2:8" ht="14.45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ht="15.75" customHeight="1" x14ac:dyDescent="0.3">
      <c r="B6" s="7" t="s">
        <v>32</v>
      </c>
      <c r="C6" s="74">
        <f t="shared" ref="C6:F7" si="0">C7</f>
        <v>775669.98</v>
      </c>
      <c r="D6" s="74">
        <f t="shared" si="0"/>
        <v>2070496</v>
      </c>
      <c r="E6" s="74">
        <f t="shared" si="0"/>
        <v>2070496</v>
      </c>
      <c r="F6" s="74">
        <f t="shared" si="0"/>
        <v>1228599.53</v>
      </c>
      <c r="G6" s="69">
        <f>(F6*100)/C6</f>
        <v>158.392043224362</v>
      </c>
      <c r="H6" s="69">
        <f>(F6*100)/E6</f>
        <v>59.338416012395101</v>
      </c>
    </row>
    <row r="7" spans="2:8" ht="14.45" x14ac:dyDescent="0.3">
      <c r="B7" s="7" t="s">
        <v>170</v>
      </c>
      <c r="C7" s="74">
        <f t="shared" si="0"/>
        <v>775669.98</v>
      </c>
      <c r="D7" s="74">
        <f t="shared" si="0"/>
        <v>2070496</v>
      </c>
      <c r="E7" s="74">
        <f t="shared" si="0"/>
        <v>2070496</v>
      </c>
      <c r="F7" s="74">
        <f t="shared" si="0"/>
        <v>1228599.53</v>
      </c>
      <c r="G7" s="69">
        <f>(F7*100)/C7</f>
        <v>158.392043224362</v>
      </c>
      <c r="H7" s="69">
        <f>(F7*100)/E7</f>
        <v>59.338416012395101</v>
      </c>
    </row>
    <row r="8" spans="2:8" ht="14.45" x14ac:dyDescent="0.3">
      <c r="B8" s="10" t="s">
        <v>171</v>
      </c>
      <c r="C8" s="72">
        <v>775669.98</v>
      </c>
      <c r="D8" s="72">
        <v>2070496</v>
      </c>
      <c r="E8" s="72">
        <v>2070496</v>
      </c>
      <c r="F8" s="73">
        <v>1228599.53</v>
      </c>
      <c r="G8" s="69">
        <f>(F8*100)/C8</f>
        <v>158.392043224362</v>
      </c>
      <c r="H8" s="69">
        <f>(F8*100)/E8</f>
        <v>59.338416012395101</v>
      </c>
    </row>
    <row r="10" spans="2:8" ht="14.45" x14ac:dyDescent="0.3">
      <c r="B10" s="23"/>
      <c r="C10" s="23"/>
      <c r="D10" s="23"/>
      <c r="E10" s="23"/>
      <c r="F10" s="23"/>
      <c r="G10" s="23"/>
      <c r="H10" s="23"/>
    </row>
    <row r="11" spans="2:8" ht="14.45" x14ac:dyDescent="0.3">
      <c r="B11" s="23"/>
      <c r="C11" s="23"/>
      <c r="D11" s="23"/>
      <c r="E11" s="23"/>
      <c r="F11" s="23"/>
      <c r="G11" s="23"/>
      <c r="H11" s="23"/>
    </row>
    <row r="12" spans="2:8" ht="14.45" x14ac:dyDescent="0.3">
      <c r="B12" s="23"/>
      <c r="C12" s="23"/>
      <c r="D12" s="23"/>
      <c r="E12" s="23"/>
      <c r="F12" s="23"/>
      <c r="G12" s="23"/>
      <c r="H12" s="2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0" t="s">
        <v>46</v>
      </c>
      <c r="H7" s="30" t="s">
        <v>43</v>
      </c>
      <c r="I7" s="30" t="s">
        <v>44</v>
      </c>
      <c r="J7" s="30" t="s">
        <v>47</v>
      </c>
      <c r="K7" s="30" t="s">
        <v>6</v>
      </c>
      <c r="L7" s="30" t="s">
        <v>22</v>
      </c>
    </row>
    <row r="8" spans="2:12" ht="14.45" x14ac:dyDescent="0.3">
      <c r="B8" s="119">
        <v>1</v>
      </c>
      <c r="C8" s="120"/>
      <c r="D8" s="120"/>
      <c r="E8" s="120"/>
      <c r="F8" s="121"/>
      <c r="G8" s="31">
        <v>2</v>
      </c>
      <c r="H8" s="31">
        <v>3</v>
      </c>
      <c r="I8" s="31">
        <v>4</v>
      </c>
      <c r="J8" s="31">
        <v>5</v>
      </c>
      <c r="K8" s="31" t="s">
        <v>13</v>
      </c>
      <c r="L8" s="31" t="s">
        <v>14</v>
      </c>
    </row>
    <row r="9" spans="2:12" ht="14.45" x14ac:dyDescent="0.3">
      <c r="B9" s="7"/>
      <c r="C9" s="7"/>
      <c r="D9" s="7"/>
      <c r="E9" s="7"/>
      <c r="F9" s="7"/>
      <c r="G9" s="74"/>
      <c r="H9" s="74"/>
      <c r="I9" s="74"/>
      <c r="J9" s="74"/>
      <c r="K9" s="68"/>
      <c r="L9" s="68"/>
    </row>
    <row r="10" spans="2:12" ht="14.45" x14ac:dyDescent="0.3">
      <c r="B10" s="9"/>
      <c r="C10" s="9"/>
      <c r="D10" s="9"/>
      <c r="E10" s="9"/>
      <c r="F10" s="12"/>
      <c r="G10" s="74"/>
      <c r="H10" s="74"/>
      <c r="I10" s="74"/>
      <c r="J10" s="74"/>
      <c r="K10" s="68"/>
      <c r="L10" s="68"/>
    </row>
    <row r="11" spans="2:12" ht="14.45" x14ac:dyDescent="0.3">
      <c r="B11" s="8"/>
      <c r="C11" s="8"/>
      <c r="D11" s="8"/>
      <c r="E11" s="8"/>
      <c r="F11" s="11"/>
      <c r="G11" s="74"/>
      <c r="H11" s="74"/>
      <c r="I11" s="74"/>
      <c r="J11" s="74"/>
      <c r="K11" s="68"/>
      <c r="L11" s="68"/>
    </row>
    <row r="13" spans="2:12" ht="14.45" x14ac:dyDescent="0.3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ht="14.45" x14ac:dyDescent="0.3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2:12" ht="14.45" x14ac:dyDescent="0.3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42</v>
      </c>
      <c r="D4" s="27" t="s">
        <v>43</v>
      </c>
      <c r="E4" s="27" t="s">
        <v>44</v>
      </c>
      <c r="F4" s="27" t="s">
        <v>45</v>
      </c>
      <c r="G4" s="27" t="s">
        <v>6</v>
      </c>
      <c r="H4" s="27" t="s">
        <v>22</v>
      </c>
    </row>
    <row r="5" spans="2:8" ht="14.45" x14ac:dyDescent="0.3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13</v>
      </c>
      <c r="H5" s="27" t="s">
        <v>14</v>
      </c>
    </row>
    <row r="6" spans="2:8" ht="14.45" x14ac:dyDescent="0.3">
      <c r="B6" s="7" t="s">
        <v>20</v>
      </c>
      <c r="C6" s="74"/>
      <c r="D6" s="74"/>
      <c r="E6" s="74"/>
      <c r="F6" s="74"/>
      <c r="G6" s="68"/>
      <c r="H6" s="68"/>
    </row>
    <row r="7" spans="2:8" ht="14.45" x14ac:dyDescent="0.3">
      <c r="B7" s="7"/>
      <c r="C7" s="74"/>
      <c r="D7" s="74"/>
      <c r="E7" s="74"/>
      <c r="F7" s="74"/>
      <c r="G7" s="68"/>
      <c r="H7" s="68"/>
    </row>
    <row r="8" spans="2:8" ht="14.45" x14ac:dyDescent="0.3">
      <c r="B8" s="15"/>
      <c r="C8" s="72"/>
      <c r="D8" s="72"/>
      <c r="E8" s="72"/>
      <c r="F8" s="73"/>
      <c r="G8" s="69"/>
      <c r="H8" s="69"/>
    </row>
    <row r="9" spans="2:8" ht="14.45" x14ac:dyDescent="0.3">
      <c r="B9" s="16"/>
      <c r="C9" s="72"/>
      <c r="D9" s="72"/>
      <c r="E9" s="75"/>
      <c r="F9" s="73"/>
      <c r="G9" s="69"/>
      <c r="H9" s="69"/>
    </row>
    <row r="10" spans="2:8" ht="14.45" x14ac:dyDescent="0.3">
      <c r="B10" s="7" t="s">
        <v>40</v>
      </c>
      <c r="C10" s="74"/>
      <c r="D10" s="74"/>
      <c r="E10" s="74"/>
      <c r="F10" s="74"/>
      <c r="G10" s="68"/>
      <c r="H10" s="68"/>
    </row>
    <row r="11" spans="2:8" ht="14.45" x14ac:dyDescent="0.3">
      <c r="B11" s="7"/>
      <c r="C11" s="74"/>
      <c r="D11" s="74"/>
      <c r="E11" s="74"/>
      <c r="F11" s="74"/>
      <c r="G11" s="68"/>
      <c r="H11" s="68"/>
    </row>
    <row r="12" spans="2:8" ht="14.45" x14ac:dyDescent="0.3">
      <c r="B12" s="15"/>
      <c r="C12" s="72"/>
      <c r="D12" s="72"/>
      <c r="E12" s="75"/>
      <c r="F12" s="73"/>
      <c r="G12" s="69"/>
      <c r="H12" s="69"/>
    </row>
    <row r="14" spans="2:8" ht="14.45" x14ac:dyDescent="0.3">
      <c r="B14" s="33"/>
      <c r="C14" s="33"/>
      <c r="D14" s="33"/>
      <c r="E14" s="33"/>
      <c r="F14" s="33"/>
      <c r="G14" s="33"/>
      <c r="H14" s="3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4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6" t="s">
        <v>33</v>
      </c>
      <c r="B1" s="37" t="s">
        <v>172</v>
      </c>
      <c r="C1" s="38"/>
    </row>
    <row r="2" spans="1:6" ht="15" customHeight="1" x14ac:dyDescent="0.2">
      <c r="A2" s="40" t="s">
        <v>34</v>
      </c>
      <c r="B2" s="41" t="s">
        <v>173</v>
      </c>
      <c r="C2" s="38"/>
    </row>
    <row r="3" spans="1:6" s="38" customFormat="1" ht="43.5" customHeight="1" x14ac:dyDescent="0.2">
      <c r="A3" s="42" t="s">
        <v>35</v>
      </c>
      <c r="B3" s="36" t="s">
        <v>174</v>
      </c>
    </row>
    <row r="4" spans="1:6" s="38" customFormat="1" x14ac:dyDescent="0.2">
      <c r="A4" s="42" t="s">
        <v>36</v>
      </c>
      <c r="B4" s="43" t="s">
        <v>175</v>
      </c>
    </row>
    <row r="5" spans="1:6" s="38" customFormat="1" ht="13.15" x14ac:dyDescent="0.25">
      <c r="A5" s="44"/>
      <c r="B5" s="45"/>
    </row>
    <row r="6" spans="1:6" s="38" customFormat="1" ht="13.15" x14ac:dyDescent="0.25">
      <c r="A6" s="44" t="s">
        <v>37</v>
      </c>
      <c r="B6" s="45"/>
    </row>
    <row r="7" spans="1:6" ht="13.15" x14ac:dyDescent="0.25">
      <c r="A7" s="46" t="s">
        <v>176</v>
      </c>
      <c r="B7" s="45"/>
      <c r="C7" s="76">
        <f>C12</f>
        <v>2069966</v>
      </c>
      <c r="D7" s="76">
        <f>D12</f>
        <v>2069966</v>
      </c>
      <c r="E7" s="76">
        <f>E12</f>
        <v>1228440.2900000003</v>
      </c>
      <c r="F7" s="76">
        <f>(E7*100)/D7</f>
        <v>59.345916309736488</v>
      </c>
    </row>
    <row r="8" spans="1:6" ht="13.15" x14ac:dyDescent="0.25">
      <c r="A8" s="46" t="s">
        <v>74</v>
      </c>
      <c r="B8" s="45"/>
      <c r="C8" s="76">
        <f>C63</f>
        <v>530</v>
      </c>
      <c r="D8" s="76">
        <f>D63</f>
        <v>530</v>
      </c>
      <c r="E8" s="76">
        <f>E63</f>
        <v>159.24</v>
      </c>
      <c r="F8" s="76">
        <f>(E8*100)/D8</f>
        <v>30.045283018867924</v>
      </c>
    </row>
    <row r="9" spans="1:6" ht="13.15" x14ac:dyDescent="0.25">
      <c r="A9" s="46" t="s">
        <v>177</v>
      </c>
      <c r="B9" s="45"/>
      <c r="C9" s="76">
        <f>C74</f>
        <v>0</v>
      </c>
      <c r="D9" s="76">
        <f>D74</f>
        <v>0</v>
      </c>
      <c r="E9" s="76">
        <f>E74</f>
        <v>0</v>
      </c>
      <c r="F9" s="76" t="e">
        <f>(E9*100)/D9</f>
        <v>#DIV/0!</v>
      </c>
    </row>
    <row r="10" spans="1:6" s="56" customFormat="1" ht="13.15" x14ac:dyDescent="0.25"/>
    <row r="11" spans="1:6" ht="38.25" x14ac:dyDescent="0.2">
      <c r="A11" s="46" t="s">
        <v>178</v>
      </c>
      <c r="B11" s="46" t="s">
        <v>179</v>
      </c>
      <c r="C11" s="46" t="s">
        <v>43</v>
      </c>
      <c r="D11" s="46" t="s">
        <v>180</v>
      </c>
      <c r="E11" s="46" t="s">
        <v>181</v>
      </c>
      <c r="F11" s="46" t="s">
        <v>182</v>
      </c>
    </row>
    <row r="12" spans="1:6" x14ac:dyDescent="0.2">
      <c r="A12" s="47" t="s">
        <v>176</v>
      </c>
      <c r="B12" s="47" t="s">
        <v>183</v>
      </c>
      <c r="C12" s="77">
        <f>C13+C54</f>
        <v>2069966</v>
      </c>
      <c r="D12" s="77">
        <f>D13+D54</f>
        <v>2069966</v>
      </c>
      <c r="E12" s="77">
        <f>E13+E54</f>
        <v>1228440.2900000003</v>
      </c>
      <c r="F12" s="78">
        <f>(E12*100)/D12</f>
        <v>59.345916309736488</v>
      </c>
    </row>
    <row r="13" spans="1:6" ht="13.15" x14ac:dyDescent="0.25">
      <c r="A13" s="48" t="s">
        <v>72</v>
      </c>
      <c r="B13" s="49" t="s">
        <v>73</v>
      </c>
      <c r="C13" s="79">
        <f>C14+C22+C49</f>
        <v>2065727</v>
      </c>
      <c r="D13" s="79">
        <f>D14+D22+D49</f>
        <v>2065727</v>
      </c>
      <c r="E13" s="79">
        <f>E14+E22+E49</f>
        <v>1226342.4300000002</v>
      </c>
      <c r="F13" s="80">
        <f>(E13*100)/D13</f>
        <v>59.366142283080002</v>
      </c>
    </row>
    <row r="14" spans="1:6" ht="13.15" x14ac:dyDescent="0.25">
      <c r="A14" s="50" t="s">
        <v>74</v>
      </c>
      <c r="B14" s="51" t="s">
        <v>75</v>
      </c>
      <c r="C14" s="81">
        <f>C15+C18+C20</f>
        <v>1420620</v>
      </c>
      <c r="D14" s="81">
        <f>D15+D18+D20</f>
        <v>1420620</v>
      </c>
      <c r="E14" s="81">
        <f>E15+E18+E20</f>
        <v>783304.47000000009</v>
      </c>
      <c r="F14" s="80">
        <f>(E14*100)/D14</f>
        <v>55.138212189044218</v>
      </c>
    </row>
    <row r="15" spans="1:6" x14ac:dyDescent="0.2">
      <c r="A15" s="52" t="s">
        <v>76</v>
      </c>
      <c r="B15" s="53" t="s">
        <v>77</v>
      </c>
      <c r="C15" s="82">
        <f>C16+C17</f>
        <v>1181323</v>
      </c>
      <c r="D15" s="82">
        <f>D16+D17</f>
        <v>1181323</v>
      </c>
      <c r="E15" s="82">
        <f>E16+E17</f>
        <v>655890.97000000009</v>
      </c>
      <c r="F15" s="82">
        <f>(E15*100)/D15</f>
        <v>55.521730297302263</v>
      </c>
    </row>
    <row r="16" spans="1:6" x14ac:dyDescent="0.2">
      <c r="A16" s="54" t="s">
        <v>78</v>
      </c>
      <c r="B16" s="55" t="s">
        <v>79</v>
      </c>
      <c r="C16" s="83">
        <v>1161323</v>
      </c>
      <c r="D16" s="83">
        <v>1161323</v>
      </c>
      <c r="E16" s="83">
        <v>641540.16</v>
      </c>
      <c r="F16" s="83"/>
    </row>
    <row r="17" spans="1:6" x14ac:dyDescent="0.2">
      <c r="A17" s="54" t="s">
        <v>80</v>
      </c>
      <c r="B17" s="55" t="s">
        <v>81</v>
      </c>
      <c r="C17" s="83">
        <v>20000</v>
      </c>
      <c r="D17" s="83">
        <v>20000</v>
      </c>
      <c r="E17" s="83">
        <v>14350.81</v>
      </c>
      <c r="F17" s="83"/>
    </row>
    <row r="18" spans="1:6" ht="13.15" x14ac:dyDescent="0.25">
      <c r="A18" s="52" t="s">
        <v>82</v>
      </c>
      <c r="B18" s="53" t="s">
        <v>83</v>
      </c>
      <c r="C18" s="82">
        <f>C19</f>
        <v>40200</v>
      </c>
      <c r="D18" s="82">
        <f>D19</f>
        <v>40200</v>
      </c>
      <c r="E18" s="82">
        <f>E19</f>
        <v>19191.53</v>
      </c>
      <c r="F18" s="82">
        <f>(E18*100)/D18</f>
        <v>47.740124378109449</v>
      </c>
    </row>
    <row r="19" spans="1:6" ht="13.15" x14ac:dyDescent="0.25">
      <c r="A19" s="54" t="s">
        <v>84</v>
      </c>
      <c r="B19" s="55" t="s">
        <v>83</v>
      </c>
      <c r="C19" s="83">
        <v>40200</v>
      </c>
      <c r="D19" s="83">
        <v>40200</v>
      </c>
      <c r="E19" s="83">
        <v>19191.53</v>
      </c>
      <c r="F19" s="83"/>
    </row>
    <row r="20" spans="1:6" x14ac:dyDescent="0.2">
      <c r="A20" s="52" t="s">
        <v>85</v>
      </c>
      <c r="B20" s="53" t="s">
        <v>86</v>
      </c>
      <c r="C20" s="82">
        <f>C21</f>
        <v>199097</v>
      </c>
      <c r="D20" s="82">
        <f>D21</f>
        <v>199097</v>
      </c>
      <c r="E20" s="82">
        <f>E21</f>
        <v>108221.97</v>
      </c>
      <c r="F20" s="82">
        <f>(E20*100)/D20</f>
        <v>54.35640416480409</v>
      </c>
    </row>
    <row r="21" spans="1:6" ht="13.15" x14ac:dyDescent="0.25">
      <c r="A21" s="54" t="s">
        <v>87</v>
      </c>
      <c r="B21" s="55" t="s">
        <v>88</v>
      </c>
      <c r="C21" s="83">
        <v>199097</v>
      </c>
      <c r="D21" s="83">
        <v>199097</v>
      </c>
      <c r="E21" s="83">
        <v>108221.97</v>
      </c>
      <c r="F21" s="83"/>
    </row>
    <row r="22" spans="1:6" ht="13.15" x14ac:dyDescent="0.25">
      <c r="A22" s="50" t="s">
        <v>89</v>
      </c>
      <c r="B22" s="51" t="s">
        <v>90</v>
      </c>
      <c r="C22" s="81">
        <f>C23+C27+C33+C43+C45</f>
        <v>644000</v>
      </c>
      <c r="D22" s="81">
        <f>D23+D27+D33+D43+D45</f>
        <v>644000</v>
      </c>
      <c r="E22" s="81">
        <f>E23+E27+E33+E43+E45</f>
        <v>441743.26000000007</v>
      </c>
      <c r="F22" s="80">
        <f>(E22*100)/D22</f>
        <v>68.593673913043474</v>
      </c>
    </row>
    <row r="23" spans="1:6" x14ac:dyDescent="0.2">
      <c r="A23" s="52" t="s">
        <v>91</v>
      </c>
      <c r="B23" s="53" t="s">
        <v>92</v>
      </c>
      <c r="C23" s="82">
        <f>C24+C25+C26</f>
        <v>77123</v>
      </c>
      <c r="D23" s="82">
        <f>D24+D25+D26</f>
        <v>77123</v>
      </c>
      <c r="E23" s="82">
        <f>E24+E25+E26</f>
        <v>26542.670000000002</v>
      </c>
      <c r="F23" s="82">
        <f>(E23*100)/D23</f>
        <v>34.416023754262675</v>
      </c>
    </row>
    <row r="24" spans="1:6" x14ac:dyDescent="0.2">
      <c r="A24" s="54" t="s">
        <v>93</v>
      </c>
      <c r="B24" s="55" t="s">
        <v>94</v>
      </c>
      <c r="C24" s="83">
        <v>13123</v>
      </c>
      <c r="D24" s="83">
        <v>13123</v>
      </c>
      <c r="E24" s="83">
        <v>3159.47</v>
      </c>
      <c r="F24" s="83"/>
    </row>
    <row r="25" spans="1:6" ht="25.5" x14ac:dyDescent="0.2">
      <c r="A25" s="54" t="s">
        <v>95</v>
      </c>
      <c r="B25" s="55" t="s">
        <v>96</v>
      </c>
      <c r="C25" s="83">
        <v>60000</v>
      </c>
      <c r="D25" s="83">
        <v>60000</v>
      </c>
      <c r="E25" s="83">
        <v>23263.200000000001</v>
      </c>
      <c r="F25" s="83"/>
    </row>
    <row r="26" spans="1:6" x14ac:dyDescent="0.2">
      <c r="A26" s="54" t="s">
        <v>97</v>
      </c>
      <c r="B26" s="55" t="s">
        <v>98</v>
      </c>
      <c r="C26" s="83">
        <v>4000</v>
      </c>
      <c r="D26" s="83">
        <v>4000</v>
      </c>
      <c r="E26" s="83">
        <v>120</v>
      </c>
      <c r="F26" s="83"/>
    </row>
    <row r="27" spans="1:6" ht="13.15" x14ac:dyDescent="0.25">
      <c r="A27" s="52" t="s">
        <v>99</v>
      </c>
      <c r="B27" s="53" t="s">
        <v>100</v>
      </c>
      <c r="C27" s="82">
        <f>C28+C29+C30+C31+C32</f>
        <v>140200</v>
      </c>
      <c r="D27" s="82">
        <f>D28+D29+D30+D31+D32</f>
        <v>140200</v>
      </c>
      <c r="E27" s="82">
        <f>E28+E29+E30+E31+E32</f>
        <v>48061.140000000007</v>
      </c>
      <c r="F27" s="82">
        <f>(E27*100)/D27</f>
        <v>34.280413694721823</v>
      </c>
    </row>
    <row r="28" spans="1:6" ht="13.15" x14ac:dyDescent="0.25">
      <c r="A28" s="54" t="s">
        <v>101</v>
      </c>
      <c r="B28" s="55" t="s">
        <v>102</v>
      </c>
      <c r="C28" s="83">
        <v>20000</v>
      </c>
      <c r="D28" s="83">
        <v>20000</v>
      </c>
      <c r="E28" s="83">
        <v>11333.61</v>
      </c>
      <c r="F28" s="83"/>
    </row>
    <row r="29" spans="1:6" ht="13.15" x14ac:dyDescent="0.25">
      <c r="A29" s="54" t="s">
        <v>103</v>
      </c>
      <c r="B29" s="55" t="s">
        <v>104</v>
      </c>
      <c r="C29" s="83">
        <v>115000</v>
      </c>
      <c r="D29" s="83">
        <v>115000</v>
      </c>
      <c r="E29" s="83">
        <v>36412.160000000003</v>
      </c>
      <c r="F29" s="83"/>
    </row>
    <row r="30" spans="1:6" x14ac:dyDescent="0.2">
      <c r="A30" s="54" t="s">
        <v>105</v>
      </c>
      <c r="B30" s="55" t="s">
        <v>106</v>
      </c>
      <c r="C30" s="83">
        <v>2500</v>
      </c>
      <c r="D30" s="83">
        <v>2500</v>
      </c>
      <c r="E30" s="83">
        <v>315.37</v>
      </c>
      <c r="F30" s="83"/>
    </row>
    <row r="31" spans="1:6" ht="13.15" x14ac:dyDescent="0.25">
      <c r="A31" s="54" t="s">
        <v>107</v>
      </c>
      <c r="B31" s="55" t="s">
        <v>108</v>
      </c>
      <c r="C31" s="83">
        <v>2500</v>
      </c>
      <c r="D31" s="83">
        <v>2500</v>
      </c>
      <c r="E31" s="83">
        <v>0</v>
      </c>
      <c r="F31" s="83"/>
    </row>
    <row r="32" spans="1:6" x14ac:dyDescent="0.2">
      <c r="A32" s="54" t="s">
        <v>109</v>
      </c>
      <c r="B32" s="55" t="s">
        <v>110</v>
      </c>
      <c r="C32" s="83">
        <v>200</v>
      </c>
      <c r="D32" s="83">
        <v>200</v>
      </c>
      <c r="E32" s="83">
        <v>0</v>
      </c>
      <c r="F32" s="83"/>
    </row>
    <row r="33" spans="1:6" x14ac:dyDescent="0.2">
      <c r="A33" s="52" t="s">
        <v>111</v>
      </c>
      <c r="B33" s="53" t="s">
        <v>112</v>
      </c>
      <c r="C33" s="82">
        <f>C34+C35+C36+C37+C38+C39+C40+C41+C42</f>
        <v>420977</v>
      </c>
      <c r="D33" s="82">
        <f>D34+D35+D36+D37+D38+D39+D40+D41+D42</f>
        <v>420977</v>
      </c>
      <c r="E33" s="82">
        <f>E34+E35+E36+E37+E38+E39+E40+E41+E42</f>
        <v>365352.39000000007</v>
      </c>
      <c r="F33" s="82">
        <f>(E33*100)/D33</f>
        <v>86.786781700662985</v>
      </c>
    </row>
    <row r="34" spans="1:6" x14ac:dyDescent="0.2">
      <c r="A34" s="54" t="s">
        <v>113</v>
      </c>
      <c r="B34" s="55" t="s">
        <v>114</v>
      </c>
      <c r="C34" s="83">
        <v>55000</v>
      </c>
      <c r="D34" s="83">
        <v>55000</v>
      </c>
      <c r="E34" s="83">
        <v>24643.18</v>
      </c>
      <c r="F34" s="83"/>
    </row>
    <row r="35" spans="1:6" x14ac:dyDescent="0.2">
      <c r="A35" s="54" t="s">
        <v>115</v>
      </c>
      <c r="B35" s="55" t="s">
        <v>116</v>
      </c>
      <c r="C35" s="83">
        <v>26014</v>
      </c>
      <c r="D35" s="83">
        <v>26014</v>
      </c>
      <c r="E35" s="83">
        <v>11179.74</v>
      </c>
      <c r="F35" s="83"/>
    </row>
    <row r="36" spans="1:6" x14ac:dyDescent="0.2">
      <c r="A36" s="54" t="s">
        <v>117</v>
      </c>
      <c r="B36" s="55" t="s">
        <v>118</v>
      </c>
      <c r="C36" s="83">
        <v>265</v>
      </c>
      <c r="D36" s="83">
        <v>265</v>
      </c>
      <c r="E36" s="83">
        <v>127.44</v>
      </c>
      <c r="F36" s="83"/>
    </row>
    <row r="37" spans="1:6" x14ac:dyDescent="0.2">
      <c r="A37" s="54" t="s">
        <v>119</v>
      </c>
      <c r="B37" s="55" t="s">
        <v>120</v>
      </c>
      <c r="C37" s="83">
        <v>40000</v>
      </c>
      <c r="D37" s="83">
        <v>40000</v>
      </c>
      <c r="E37" s="83">
        <v>17181.34</v>
      </c>
      <c r="F37" s="83"/>
    </row>
    <row r="38" spans="1:6" x14ac:dyDescent="0.2">
      <c r="A38" s="54" t="s">
        <v>121</v>
      </c>
      <c r="B38" s="55" t="s">
        <v>122</v>
      </c>
      <c r="C38" s="83">
        <v>2300</v>
      </c>
      <c r="D38" s="83">
        <v>2300</v>
      </c>
      <c r="E38" s="83">
        <v>862.93</v>
      </c>
      <c r="F38" s="83"/>
    </row>
    <row r="39" spans="1:6" x14ac:dyDescent="0.2">
      <c r="A39" s="54" t="s">
        <v>123</v>
      </c>
      <c r="B39" s="55" t="s">
        <v>124</v>
      </c>
      <c r="C39" s="83">
        <v>265</v>
      </c>
      <c r="D39" s="83">
        <v>265</v>
      </c>
      <c r="E39" s="83">
        <v>61.21</v>
      </c>
      <c r="F39" s="83"/>
    </row>
    <row r="40" spans="1:6" x14ac:dyDescent="0.2">
      <c r="A40" s="54" t="s">
        <v>125</v>
      </c>
      <c r="B40" s="55" t="s">
        <v>126</v>
      </c>
      <c r="C40" s="83">
        <v>290000</v>
      </c>
      <c r="D40" s="83">
        <v>290000</v>
      </c>
      <c r="E40" s="83">
        <v>307839.33</v>
      </c>
      <c r="F40" s="83"/>
    </row>
    <row r="41" spans="1:6" x14ac:dyDescent="0.2">
      <c r="A41" s="54" t="s">
        <v>127</v>
      </c>
      <c r="B41" s="55" t="s">
        <v>128</v>
      </c>
      <c r="C41" s="83">
        <v>133</v>
      </c>
      <c r="D41" s="83">
        <v>133</v>
      </c>
      <c r="E41" s="83">
        <v>9.9600000000000009</v>
      </c>
      <c r="F41" s="83"/>
    </row>
    <row r="42" spans="1:6" x14ac:dyDescent="0.2">
      <c r="A42" s="54" t="s">
        <v>129</v>
      </c>
      <c r="B42" s="55" t="s">
        <v>130</v>
      </c>
      <c r="C42" s="83">
        <v>7000</v>
      </c>
      <c r="D42" s="83">
        <v>7000</v>
      </c>
      <c r="E42" s="83">
        <v>3447.26</v>
      </c>
      <c r="F42" s="83"/>
    </row>
    <row r="43" spans="1:6" x14ac:dyDescent="0.2">
      <c r="A43" s="52" t="s">
        <v>131</v>
      </c>
      <c r="B43" s="53" t="s">
        <v>132</v>
      </c>
      <c r="C43" s="82">
        <f>C44</f>
        <v>4000</v>
      </c>
      <c r="D43" s="82">
        <f>D44</f>
        <v>4000</v>
      </c>
      <c r="E43" s="82">
        <f>E44</f>
        <v>750.2</v>
      </c>
      <c r="F43" s="82">
        <f>(E43*100)/D43</f>
        <v>18.754999999999999</v>
      </c>
    </row>
    <row r="44" spans="1:6" ht="25.5" x14ac:dyDescent="0.2">
      <c r="A44" s="54" t="s">
        <v>133</v>
      </c>
      <c r="B44" s="55" t="s">
        <v>134</v>
      </c>
      <c r="C44" s="83">
        <v>4000</v>
      </c>
      <c r="D44" s="83">
        <v>4000</v>
      </c>
      <c r="E44" s="83">
        <v>750.2</v>
      </c>
      <c r="F44" s="83"/>
    </row>
    <row r="45" spans="1:6" x14ac:dyDescent="0.2">
      <c r="A45" s="52" t="s">
        <v>135</v>
      </c>
      <c r="B45" s="53" t="s">
        <v>136</v>
      </c>
      <c r="C45" s="82">
        <f>C46+C47+C48</f>
        <v>1700</v>
      </c>
      <c r="D45" s="82">
        <f>D46+D47+D48</f>
        <v>1700</v>
      </c>
      <c r="E45" s="82">
        <f>E46+E47+E48</f>
        <v>1036.8599999999999</v>
      </c>
      <c r="F45" s="82">
        <f>(E45*100)/D45</f>
        <v>60.991764705882353</v>
      </c>
    </row>
    <row r="46" spans="1:6" x14ac:dyDescent="0.2">
      <c r="A46" s="54" t="s">
        <v>137</v>
      </c>
      <c r="B46" s="55" t="s">
        <v>138</v>
      </c>
      <c r="C46" s="83">
        <v>1000</v>
      </c>
      <c r="D46" s="83">
        <v>1000</v>
      </c>
      <c r="E46" s="83">
        <v>985.9</v>
      </c>
      <c r="F46" s="83"/>
    </row>
    <row r="47" spans="1:6" x14ac:dyDescent="0.2">
      <c r="A47" s="54" t="s">
        <v>139</v>
      </c>
      <c r="B47" s="55" t="s">
        <v>140</v>
      </c>
      <c r="C47" s="83">
        <v>300</v>
      </c>
      <c r="D47" s="83">
        <v>300</v>
      </c>
      <c r="E47" s="83">
        <v>0</v>
      </c>
      <c r="F47" s="83"/>
    </row>
    <row r="48" spans="1:6" x14ac:dyDescent="0.2">
      <c r="A48" s="54" t="s">
        <v>141</v>
      </c>
      <c r="B48" s="55" t="s">
        <v>136</v>
      </c>
      <c r="C48" s="83">
        <v>400</v>
      </c>
      <c r="D48" s="83">
        <v>400</v>
      </c>
      <c r="E48" s="83">
        <v>50.96</v>
      </c>
      <c r="F48" s="83"/>
    </row>
    <row r="49" spans="1:6" x14ac:dyDescent="0.2">
      <c r="A49" s="50" t="s">
        <v>142</v>
      </c>
      <c r="B49" s="51" t="s">
        <v>143</v>
      </c>
      <c r="C49" s="81">
        <f>C50+C52</f>
        <v>1107</v>
      </c>
      <c r="D49" s="81">
        <f>D50+D52</f>
        <v>1107</v>
      </c>
      <c r="E49" s="81">
        <f>E50+E52</f>
        <v>1294.7</v>
      </c>
      <c r="F49" s="80">
        <f>(E49*100)/D49</f>
        <v>116.95573622402891</v>
      </c>
    </row>
    <row r="50" spans="1:6" x14ac:dyDescent="0.2">
      <c r="A50" s="52" t="s">
        <v>144</v>
      </c>
      <c r="B50" s="53" t="s">
        <v>145</v>
      </c>
      <c r="C50" s="82">
        <f>C51</f>
        <v>550</v>
      </c>
      <c r="D50" s="82">
        <f>D51</f>
        <v>550</v>
      </c>
      <c r="E50" s="82">
        <f>E51</f>
        <v>294.7</v>
      </c>
      <c r="F50" s="82">
        <f>(E50*100)/D50</f>
        <v>53.581818181818178</v>
      </c>
    </row>
    <row r="51" spans="1:6" ht="25.5" x14ac:dyDescent="0.2">
      <c r="A51" s="54" t="s">
        <v>146</v>
      </c>
      <c r="B51" s="55" t="s">
        <v>147</v>
      </c>
      <c r="C51" s="83">
        <v>550</v>
      </c>
      <c r="D51" s="83">
        <v>550</v>
      </c>
      <c r="E51" s="83">
        <v>294.7</v>
      </c>
      <c r="F51" s="83"/>
    </row>
    <row r="52" spans="1:6" x14ac:dyDescent="0.2">
      <c r="A52" s="52" t="s">
        <v>148</v>
      </c>
      <c r="B52" s="53" t="s">
        <v>149</v>
      </c>
      <c r="C52" s="82">
        <f>C53</f>
        <v>557</v>
      </c>
      <c r="D52" s="82">
        <f>D53</f>
        <v>557</v>
      </c>
      <c r="E52" s="82">
        <f>E53</f>
        <v>1000</v>
      </c>
      <c r="F52" s="82">
        <f>(E52*100)/D52</f>
        <v>179.53321364452424</v>
      </c>
    </row>
    <row r="53" spans="1:6" x14ac:dyDescent="0.2">
      <c r="A53" s="54" t="s">
        <v>150</v>
      </c>
      <c r="B53" s="55" t="s">
        <v>151</v>
      </c>
      <c r="C53" s="83">
        <v>557</v>
      </c>
      <c r="D53" s="83">
        <v>557</v>
      </c>
      <c r="E53" s="83">
        <v>1000</v>
      </c>
      <c r="F53" s="83"/>
    </row>
    <row r="54" spans="1:6" x14ac:dyDescent="0.2">
      <c r="A54" s="48" t="s">
        <v>152</v>
      </c>
      <c r="B54" s="49" t="s">
        <v>153</v>
      </c>
      <c r="C54" s="79">
        <f t="shared" ref="C54:E56" si="0">C55</f>
        <v>4239</v>
      </c>
      <c r="D54" s="79">
        <f t="shared" si="0"/>
        <v>4239</v>
      </c>
      <c r="E54" s="79">
        <f t="shared" si="0"/>
        <v>2097.86</v>
      </c>
      <c r="F54" s="80">
        <f>(E54*100)/D54</f>
        <v>49.489502241094598</v>
      </c>
    </row>
    <row r="55" spans="1:6" x14ac:dyDescent="0.2">
      <c r="A55" s="50" t="s">
        <v>154</v>
      </c>
      <c r="B55" s="51" t="s">
        <v>155</v>
      </c>
      <c r="C55" s="81">
        <f t="shared" si="0"/>
        <v>4239</v>
      </c>
      <c r="D55" s="81">
        <f t="shared" si="0"/>
        <v>4239</v>
      </c>
      <c r="E55" s="81">
        <f t="shared" si="0"/>
        <v>2097.86</v>
      </c>
      <c r="F55" s="80">
        <f>(E55*100)/D55</f>
        <v>49.489502241094598</v>
      </c>
    </row>
    <row r="56" spans="1:6" x14ac:dyDescent="0.2">
      <c r="A56" s="52" t="s">
        <v>160</v>
      </c>
      <c r="B56" s="53" t="s">
        <v>161</v>
      </c>
      <c r="C56" s="82">
        <f t="shared" si="0"/>
        <v>4239</v>
      </c>
      <c r="D56" s="82">
        <f t="shared" si="0"/>
        <v>4239</v>
      </c>
      <c r="E56" s="82">
        <f t="shared" si="0"/>
        <v>2097.86</v>
      </c>
      <c r="F56" s="82">
        <f>(E56*100)/D56</f>
        <v>49.489502241094598</v>
      </c>
    </row>
    <row r="57" spans="1:6" x14ac:dyDescent="0.2">
      <c r="A57" s="54" t="s">
        <v>162</v>
      </c>
      <c r="B57" s="55" t="s">
        <v>163</v>
      </c>
      <c r="C57" s="83">
        <v>4239</v>
      </c>
      <c r="D57" s="83">
        <v>4239</v>
      </c>
      <c r="E57" s="83">
        <v>2097.86</v>
      </c>
      <c r="F57" s="83"/>
    </row>
    <row r="58" spans="1:6" x14ac:dyDescent="0.2">
      <c r="A58" s="48" t="s">
        <v>50</v>
      </c>
      <c r="B58" s="49" t="s">
        <v>51</v>
      </c>
      <c r="C58" s="79">
        <f t="shared" ref="C58:E59" si="1">C59</f>
        <v>2069966</v>
      </c>
      <c r="D58" s="79">
        <f t="shared" si="1"/>
        <v>2069966</v>
      </c>
      <c r="E58" s="79">
        <f t="shared" si="1"/>
        <v>1228440.29</v>
      </c>
      <c r="F58" s="80">
        <f>(E58*100)/D58</f>
        <v>59.345916309736488</v>
      </c>
    </row>
    <row r="59" spans="1:6" x14ac:dyDescent="0.2">
      <c r="A59" s="50" t="s">
        <v>64</v>
      </c>
      <c r="B59" s="51" t="s">
        <v>65</v>
      </c>
      <c r="C59" s="81">
        <f t="shared" si="1"/>
        <v>2069966</v>
      </c>
      <c r="D59" s="81">
        <f t="shared" si="1"/>
        <v>2069966</v>
      </c>
      <c r="E59" s="81">
        <f t="shared" si="1"/>
        <v>1228440.29</v>
      </c>
      <c r="F59" s="80">
        <f>(E59*100)/D59</f>
        <v>59.345916309736488</v>
      </c>
    </row>
    <row r="60" spans="1:6" ht="25.5" x14ac:dyDescent="0.2">
      <c r="A60" s="52" t="s">
        <v>66</v>
      </c>
      <c r="B60" s="53" t="s">
        <v>67</v>
      </c>
      <c r="C60" s="82">
        <f>C61+C62</f>
        <v>2069966</v>
      </c>
      <c r="D60" s="82">
        <f>D61+D62</f>
        <v>2069966</v>
      </c>
      <c r="E60" s="82">
        <f>E61+E62</f>
        <v>1228440.29</v>
      </c>
      <c r="F60" s="82">
        <f>(E60*100)/D60</f>
        <v>59.345916309736488</v>
      </c>
    </row>
    <row r="61" spans="1:6" x14ac:dyDescent="0.2">
      <c r="A61" s="54" t="s">
        <v>68</v>
      </c>
      <c r="B61" s="55" t="s">
        <v>69</v>
      </c>
      <c r="C61" s="83">
        <v>2065727</v>
      </c>
      <c r="D61" s="83">
        <v>2065727</v>
      </c>
      <c r="E61" s="83">
        <v>1226342.43</v>
      </c>
      <c r="F61" s="83"/>
    </row>
    <row r="62" spans="1:6" ht="25.5" x14ac:dyDescent="0.2">
      <c r="A62" s="54" t="s">
        <v>70</v>
      </c>
      <c r="B62" s="55" t="s">
        <v>71</v>
      </c>
      <c r="C62" s="83">
        <v>4239</v>
      </c>
      <c r="D62" s="83">
        <v>4239</v>
      </c>
      <c r="E62" s="83">
        <v>2097.86</v>
      </c>
      <c r="F62" s="83"/>
    </row>
    <row r="63" spans="1:6" x14ac:dyDescent="0.2">
      <c r="A63" s="47" t="s">
        <v>74</v>
      </c>
      <c r="B63" s="47" t="s">
        <v>184</v>
      </c>
      <c r="C63" s="77">
        <f t="shared" ref="C63:E64" si="2">C64</f>
        <v>530</v>
      </c>
      <c r="D63" s="77">
        <f t="shared" si="2"/>
        <v>530</v>
      </c>
      <c r="E63" s="77">
        <f t="shared" si="2"/>
        <v>159.24</v>
      </c>
      <c r="F63" s="78">
        <f>(E63*100)/D63</f>
        <v>30.045283018867924</v>
      </c>
    </row>
    <row r="64" spans="1:6" x14ac:dyDescent="0.2">
      <c r="A64" s="48" t="s">
        <v>72</v>
      </c>
      <c r="B64" s="49" t="s">
        <v>73</v>
      </c>
      <c r="C64" s="79">
        <f t="shared" si="2"/>
        <v>530</v>
      </c>
      <c r="D64" s="79">
        <f t="shared" si="2"/>
        <v>530</v>
      </c>
      <c r="E64" s="79">
        <f t="shared" si="2"/>
        <v>159.24</v>
      </c>
      <c r="F64" s="80">
        <f>(E64*100)/D64</f>
        <v>30.045283018867924</v>
      </c>
    </row>
    <row r="65" spans="1:6" x14ac:dyDescent="0.2">
      <c r="A65" s="50" t="s">
        <v>89</v>
      </c>
      <c r="B65" s="51" t="s">
        <v>90</v>
      </c>
      <c r="C65" s="81">
        <f>C66+C68</f>
        <v>530</v>
      </c>
      <c r="D65" s="81">
        <f>D66+D68</f>
        <v>530</v>
      </c>
      <c r="E65" s="81">
        <f>E66+E68</f>
        <v>159.24</v>
      </c>
      <c r="F65" s="80">
        <f>(E65*100)/D65</f>
        <v>30.045283018867924</v>
      </c>
    </row>
    <row r="66" spans="1:6" x14ac:dyDescent="0.2">
      <c r="A66" s="52" t="s">
        <v>99</v>
      </c>
      <c r="B66" s="53" t="s">
        <v>100</v>
      </c>
      <c r="C66" s="82">
        <f>C67</f>
        <v>265</v>
      </c>
      <c r="D66" s="82">
        <f>D67</f>
        <v>265</v>
      </c>
      <c r="E66" s="82">
        <f>E67</f>
        <v>159.24</v>
      </c>
      <c r="F66" s="82">
        <f>(E66*100)/D66</f>
        <v>60.090566037735847</v>
      </c>
    </row>
    <row r="67" spans="1:6" x14ac:dyDescent="0.2">
      <c r="A67" s="54" t="s">
        <v>101</v>
      </c>
      <c r="B67" s="55" t="s">
        <v>102</v>
      </c>
      <c r="C67" s="83">
        <v>265</v>
      </c>
      <c r="D67" s="83">
        <v>265</v>
      </c>
      <c r="E67" s="83">
        <v>159.24</v>
      </c>
      <c r="F67" s="83"/>
    </row>
    <row r="68" spans="1:6" x14ac:dyDescent="0.2">
      <c r="A68" s="52" t="s">
        <v>135</v>
      </c>
      <c r="B68" s="53" t="s">
        <v>136</v>
      </c>
      <c r="C68" s="82">
        <f>C69</f>
        <v>265</v>
      </c>
      <c r="D68" s="82">
        <f>D69</f>
        <v>265</v>
      </c>
      <c r="E68" s="82">
        <f>E69</f>
        <v>0</v>
      </c>
      <c r="F68" s="82">
        <f>(E68*100)/D68</f>
        <v>0</v>
      </c>
    </row>
    <row r="69" spans="1:6" x14ac:dyDescent="0.2">
      <c r="A69" s="54" t="s">
        <v>139</v>
      </c>
      <c r="B69" s="55" t="s">
        <v>140</v>
      </c>
      <c r="C69" s="83">
        <v>265</v>
      </c>
      <c r="D69" s="83">
        <v>265</v>
      </c>
      <c r="E69" s="83">
        <v>0</v>
      </c>
      <c r="F69" s="83"/>
    </row>
    <row r="70" spans="1:6" x14ac:dyDescent="0.2">
      <c r="A70" s="48" t="s">
        <v>50</v>
      </c>
      <c r="B70" s="49" t="s">
        <v>51</v>
      </c>
      <c r="C70" s="79">
        <f t="shared" ref="C70:E72" si="3">C71</f>
        <v>530</v>
      </c>
      <c r="D70" s="79">
        <f t="shared" si="3"/>
        <v>530</v>
      </c>
      <c r="E70" s="79">
        <f t="shared" si="3"/>
        <v>159.24</v>
      </c>
      <c r="F70" s="80">
        <f>(E70*100)/D70</f>
        <v>30.045283018867924</v>
      </c>
    </row>
    <row r="71" spans="1:6" x14ac:dyDescent="0.2">
      <c r="A71" s="50" t="s">
        <v>58</v>
      </c>
      <c r="B71" s="51" t="s">
        <v>59</v>
      </c>
      <c r="C71" s="81">
        <f t="shared" si="3"/>
        <v>530</v>
      </c>
      <c r="D71" s="81">
        <f t="shared" si="3"/>
        <v>530</v>
      </c>
      <c r="E71" s="81">
        <f t="shared" si="3"/>
        <v>159.24</v>
      </c>
      <c r="F71" s="80">
        <f>(E71*100)/D71</f>
        <v>30.045283018867924</v>
      </c>
    </row>
    <row r="72" spans="1:6" x14ac:dyDescent="0.2">
      <c r="A72" s="52" t="s">
        <v>60</v>
      </c>
      <c r="B72" s="53" t="s">
        <v>61</v>
      </c>
      <c r="C72" s="82">
        <f t="shared" si="3"/>
        <v>530</v>
      </c>
      <c r="D72" s="82">
        <f t="shared" si="3"/>
        <v>530</v>
      </c>
      <c r="E72" s="82">
        <f t="shared" si="3"/>
        <v>159.24</v>
      </c>
      <c r="F72" s="82">
        <f>(E72*100)/D72</f>
        <v>30.045283018867924</v>
      </c>
    </row>
    <row r="73" spans="1:6" x14ac:dyDescent="0.2">
      <c r="A73" s="54" t="s">
        <v>62</v>
      </c>
      <c r="B73" s="55" t="s">
        <v>63</v>
      </c>
      <c r="C73" s="83">
        <v>530</v>
      </c>
      <c r="D73" s="83">
        <v>530</v>
      </c>
      <c r="E73" s="83">
        <v>159.24</v>
      </c>
      <c r="F73" s="83"/>
    </row>
    <row r="74" spans="1:6" x14ac:dyDescent="0.2">
      <c r="A74" s="47" t="s">
        <v>177</v>
      </c>
      <c r="B74" s="47" t="s">
        <v>185</v>
      </c>
      <c r="C74" s="77"/>
      <c r="D74" s="77"/>
      <c r="E74" s="77"/>
      <c r="F74" s="78" t="e">
        <f>(E74*100)/D74</f>
        <v>#DIV/0!</v>
      </c>
    </row>
    <row r="75" spans="1:6" x14ac:dyDescent="0.2">
      <c r="A75" s="48" t="s">
        <v>50</v>
      </c>
      <c r="B75" s="49" t="s">
        <v>51</v>
      </c>
      <c r="C75" s="79">
        <f t="shared" ref="C75:E77" si="4">C76</f>
        <v>0</v>
      </c>
      <c r="D75" s="79">
        <f t="shared" si="4"/>
        <v>0</v>
      </c>
      <c r="E75" s="79">
        <f t="shared" si="4"/>
        <v>0</v>
      </c>
      <c r="F75" s="80" t="e">
        <f>(E75*100)/D75</f>
        <v>#DIV/0!</v>
      </c>
    </row>
    <row r="76" spans="1:6" x14ac:dyDescent="0.2">
      <c r="A76" s="50" t="s">
        <v>52</v>
      </c>
      <c r="B76" s="51" t="s">
        <v>53</v>
      </c>
      <c r="C76" s="81">
        <f t="shared" si="4"/>
        <v>0</v>
      </c>
      <c r="D76" s="81">
        <f t="shared" si="4"/>
        <v>0</v>
      </c>
      <c r="E76" s="81">
        <f t="shared" si="4"/>
        <v>0</v>
      </c>
      <c r="F76" s="80" t="e">
        <f>(E76*100)/D76</f>
        <v>#DIV/0!</v>
      </c>
    </row>
    <row r="77" spans="1:6" x14ac:dyDescent="0.2">
      <c r="A77" s="52" t="s">
        <v>54</v>
      </c>
      <c r="B77" s="53" t="s">
        <v>55</v>
      </c>
      <c r="C77" s="82">
        <f t="shared" si="4"/>
        <v>0</v>
      </c>
      <c r="D77" s="82">
        <f t="shared" si="4"/>
        <v>0</v>
      </c>
      <c r="E77" s="82">
        <f t="shared" si="4"/>
        <v>0</v>
      </c>
      <c r="F77" s="82" t="e">
        <f>(E77*100)/D77</f>
        <v>#DIV/0!</v>
      </c>
    </row>
    <row r="78" spans="1:6" x14ac:dyDescent="0.2">
      <c r="A78" s="54" t="s">
        <v>56</v>
      </c>
      <c r="B78" s="55" t="s">
        <v>57</v>
      </c>
      <c r="C78" s="83">
        <v>0</v>
      </c>
      <c r="D78" s="83">
        <v>0</v>
      </c>
      <c r="E78" s="83">
        <v>0</v>
      </c>
      <c r="F78" s="83"/>
    </row>
    <row r="79" spans="1:6" s="56" customFormat="1" x14ac:dyDescent="0.2"/>
    <row r="80" spans="1:6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39"/>
      <c r="B1256" s="39"/>
      <c r="C1256" s="39"/>
    </row>
    <row r="1257" spans="1:3" x14ac:dyDescent="0.2">
      <c r="A1257" s="39"/>
      <c r="B1257" s="39"/>
      <c r="C1257" s="39"/>
    </row>
    <row r="1258" spans="1:3" x14ac:dyDescent="0.2">
      <c r="A1258" s="39"/>
      <c r="B1258" s="39"/>
      <c r="C1258" s="39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Vuksan Jelenčić</cp:lastModifiedBy>
  <cp:lastPrinted>2023-07-24T12:33:14Z</cp:lastPrinted>
  <dcterms:created xsi:type="dcterms:W3CDTF">2022-08-12T12:51:27Z</dcterms:created>
  <dcterms:modified xsi:type="dcterms:W3CDTF">2024-07-24T07:57:24Z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