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"/>
    </mc:Choice>
  </mc:AlternateContent>
  <xr:revisionPtr revIDLastSave="0" documentId="13_ncr:1_{9A782BDA-A2A2-42F1-AD8D-DA193F9EDADA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4" i="15"/>
  <c r="E44" i="15"/>
  <c r="D44" i="15"/>
  <c r="C44" i="15"/>
  <c r="F42" i="15"/>
  <c r="E42" i="15"/>
  <c r="D42" i="15"/>
  <c r="C42" i="15"/>
  <c r="F33" i="15"/>
  <c r="E33" i="15"/>
  <c r="D33" i="15"/>
  <c r="C33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F13" i="5"/>
  <c r="E13" i="5"/>
  <c r="D13" i="5"/>
  <c r="C13" i="5"/>
  <c r="G13" i="5" s="1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C6" i="5" s="1"/>
  <c r="G6" i="5" s="1"/>
  <c r="H6" i="5"/>
  <c r="F6" i="5"/>
  <c r="E6" i="5"/>
  <c r="D6" i="5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J37" i="3"/>
  <c r="I37" i="3"/>
  <c r="H37" i="3"/>
  <c r="G37" i="3"/>
  <c r="G36" i="3" s="1"/>
  <c r="K36" i="3" s="1"/>
  <c r="L36" i="3"/>
  <c r="J36" i="3"/>
  <c r="I36" i="3"/>
  <c r="H36" i="3"/>
  <c r="L35" i="3"/>
  <c r="K35" i="3"/>
  <c r="L34" i="3"/>
  <c r="J34" i="3"/>
  <c r="I34" i="3"/>
  <c r="H34" i="3"/>
  <c r="G34" i="3"/>
  <c r="K34" i="3" s="1"/>
  <c r="L33" i="3"/>
  <c r="K33" i="3"/>
  <c r="L32" i="3"/>
  <c r="J32" i="3"/>
  <c r="I32" i="3"/>
  <c r="H32" i="3"/>
  <c r="G32" i="3"/>
  <c r="K32" i="3" s="1"/>
  <c r="L31" i="3"/>
  <c r="K31" i="3"/>
  <c r="L30" i="3"/>
  <c r="K30" i="3"/>
  <c r="L29" i="3"/>
  <c r="K29" i="3"/>
  <c r="J29" i="3"/>
  <c r="I29" i="3"/>
  <c r="H29" i="3"/>
  <c r="G29" i="3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K19" i="3"/>
  <c r="J19" i="3"/>
  <c r="I19" i="3"/>
  <c r="H19" i="3"/>
  <c r="G19" i="3"/>
  <c r="L18" i="3"/>
  <c r="J18" i="3"/>
  <c r="I18" i="3"/>
  <c r="H18" i="3"/>
  <c r="G18" i="3"/>
  <c r="G11" i="3" s="1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7" i="8" l="1"/>
  <c r="G7" i="5"/>
  <c r="K37" i="3"/>
  <c r="G28" i="3"/>
  <c r="G27" i="3" s="1"/>
  <c r="G26" i="3" s="1"/>
  <c r="K26" i="3" s="1"/>
  <c r="K27" i="3"/>
  <c r="K28" i="3"/>
  <c r="G10" i="3"/>
  <c r="K10" i="3" s="1"/>
  <c r="K11" i="3"/>
  <c r="K18" i="3"/>
</calcChain>
</file>

<file path=xl/sharedStrings.xml><?xml version="1.0" encoding="utf-8"?>
<sst xmlns="http://schemas.openxmlformats.org/spreadsheetml/2006/main" count="383" uniqueCount="184">
  <si>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</si>
  <si>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</si>
  <si>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</si>
  <si>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</si>
  <si>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</si>
  <si>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</si>
  <si>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</si>
  <si>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</si>
  <si>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</si>
  <si>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</si>
  <si>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</si>
  <si>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</si>
  <si>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</si>
  <si>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</si>
  <si>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</si>
  <si>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</si>
  <si>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</si>
  <si>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</si>
  <si>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</si>
  <si>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</si>
  <si>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</si>
  <si>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</si>
  <si>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</si>
  <si>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</si>
  <si>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</si>
  <si>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</si>
  <si>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</si>
  <si>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</si>
  <si>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</si>
  <si>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</si>
  <si>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</si>
  <si>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</si>
  <si>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</si>
  <si>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</si>
  <si>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</si>
  <si>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</si>
  <si>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</si>
  <si>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</si>
  <si>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</si>
  <si>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</si>
  <si>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</si>
  <si>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</si>
  <si>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</si>
  <si>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</si>
  <si>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</si>
  <si>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</si>
  <si>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</si>
  <si>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</si>
  <si>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</si>
  <si>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</si>
  <si>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</si>
  <si>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</si>
  <si>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</si>
  <si>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</si>
  <si>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</si>
  <si>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</si>
  <si>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</si>
  <si>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</si>
  <si>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</si>
  <si>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</si>
  <si>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</si>
  <si>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</si>
  <si>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</si>
  <si>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</si>
  <si>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</si>
  <si>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</si>
  <si>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</si>
  <si>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</si>
  <si>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</si>
  <si>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</si>
  <si>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</si>
  <si>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</si>
  <si>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</si>
  <si>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</si>
  <si>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</si>
  <si>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</si>
  <si>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</si>
  <si>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</si>
  <si>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</si>
  <si>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</si>
  <si>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</si>
  <si>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</si>
  <si>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</si>
  <si>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</si>
  <si>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</si>
  <si>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</si>
  <si>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</si>
  <si>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</si>
  <si>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</si>
  <si>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</si>
  <si>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</si>
  <si>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</si>
  <si>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</si>
  <si>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</si>
  <si>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</si>
  <si>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</si>
  <si>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</si>
  <si>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</si>
  <si>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</si>
  <si>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</si>
  <si>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</si>
  <si>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</si>
  <si>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</si>
  <si>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</si>
  <si>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</si>
  <si>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</si>
  <si>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</si>
  <si>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</si>
  <si>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</si>
  <si>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</si>
  <si>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</si>
  <si>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</si>
  <si>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</si>
  <si>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</si>
  <si>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</si>
  <si>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</si>
  <si>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</si>
  <si>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</si>
  <si>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</si>
  <si>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</si>
  <si>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</si>
  <si>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</si>
  <si>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</si>
  <si>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</si>
  <si>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</si>
  <si>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</si>
  <si>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</si>
  <si>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</si>
  <si>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</si>
  <si>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</si>
  <si>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</si>
  <si>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</si>
  <si>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</si>
  <si>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</si>
  <si>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</si>
  <si>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</si>
  <si>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</si>
  <si>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</si>
  <si>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</si>
  <si>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</si>
  <si>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</si>
  <si>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</si>
  <si>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</si>
  <si>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</si>
  <si>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</si>
  <si>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</si>
  <si>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</si>
  <si>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</si>
  <si>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</si>
  <si>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</si>
  <si>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</si>
  <si>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</si>
  <si>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</si>
  <si>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</si>
  <si>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</si>
  <si>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</si>
  <si>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</si>
  <si>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</si>
  <si>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</si>
  <si>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</si>
  <si>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</si>
  <si>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</si>
  <si>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</si>
  <si>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</si>
  <si>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</si>
  <si>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</si>
  <si>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</si>
  <si>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</si>
  <si>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</si>
  <si>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</si>
  <si>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</si>
  <si>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65 Županijski sudovi</t>
  </si>
  <si>
    <t>3496 ZADAR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</si>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</sst>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K6" sqref="K6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5" t="s">
        <v>41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0"/>
    </row>
    <row r="2" spans="2:13" ht="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3">
      <c r="B3" s="104" t="s">
        <v>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9"/>
    </row>
    <row r="4" spans="2:13" ht="17.399999999999999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3">
      <c r="B5" s="104" t="s">
        <v>24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" t="s">
        <v>31</v>
      </c>
      <c r="C7" s="1"/>
      <c r="D7" s="1"/>
      <c r="E7" s="1"/>
      <c r="F7" s="1"/>
      <c r="G7" s="122"/>
      <c r="H7" s="6"/>
      <c r="I7" s="6"/>
      <c r="J7" s="6"/>
      <c r="K7" s="22"/>
      <c r="L7" s="22"/>
    </row>
    <row r="8" spans="2:13" ht="26.4" x14ac:dyDescent="0.3">
      <c r="B8" s="97" t="s">
        <v>3</v>
      </c>
      <c r="C8" s="97"/>
      <c r="D8" s="97"/>
      <c r="E8" s="97"/>
      <c r="F8" s="97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95" t="s">
        <v>8</v>
      </c>
      <c r="C10" s="96"/>
      <c r="D10" s="96"/>
      <c r="E10" s="96"/>
      <c r="F10" s="109"/>
      <c r="G10" s="85">
        <v>808264.69</v>
      </c>
      <c r="H10" s="86">
        <v>1985339</v>
      </c>
      <c r="I10" s="86">
        <v>1985339</v>
      </c>
      <c r="J10" s="86">
        <v>1285481.3799999999</v>
      </c>
      <c r="K10" s="86"/>
      <c r="L10" s="86"/>
    </row>
    <row r="11" spans="2:13" x14ac:dyDescent="0.3">
      <c r="B11" s="110" t="s">
        <v>7</v>
      </c>
      <c r="C11" s="109"/>
      <c r="D11" s="109"/>
      <c r="E11" s="109"/>
      <c r="F11" s="109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106" t="s">
        <v>0</v>
      </c>
      <c r="C12" s="107"/>
      <c r="D12" s="107"/>
      <c r="E12" s="107"/>
      <c r="F12" s="108"/>
      <c r="G12" s="87">
        <f>G10+G11</f>
        <v>808264.69</v>
      </c>
      <c r="H12" s="87">
        <f t="shared" ref="H12:J12" si="0">H10+H11</f>
        <v>1985339</v>
      </c>
      <c r="I12" s="87">
        <f t="shared" si="0"/>
        <v>1985339</v>
      </c>
      <c r="J12" s="87">
        <f t="shared" si="0"/>
        <v>1285481.3799999999</v>
      </c>
      <c r="K12" s="88">
        <f>J12/G12*100</f>
        <v>159.04213012200248</v>
      </c>
      <c r="L12" s="88">
        <f>J12/I12*100</f>
        <v>64.748709414361997</v>
      </c>
    </row>
    <row r="13" spans="2:13" x14ac:dyDescent="0.3">
      <c r="B13" s="115" t="s">
        <v>9</v>
      </c>
      <c r="C13" s="96"/>
      <c r="D13" s="96"/>
      <c r="E13" s="96"/>
      <c r="F13" s="96"/>
      <c r="G13" s="89">
        <v>806454.74</v>
      </c>
      <c r="H13" s="86">
        <v>1978083</v>
      </c>
      <c r="I13" s="86">
        <v>1978083</v>
      </c>
      <c r="J13" s="86">
        <v>1283907.47</v>
      </c>
      <c r="K13" s="86"/>
      <c r="L13" s="86"/>
    </row>
    <row r="14" spans="2:13" x14ac:dyDescent="0.3">
      <c r="B14" s="110" t="s">
        <v>10</v>
      </c>
      <c r="C14" s="109"/>
      <c r="D14" s="109"/>
      <c r="E14" s="109"/>
      <c r="F14" s="109"/>
      <c r="G14" s="85">
        <v>1809.95</v>
      </c>
      <c r="H14" s="86">
        <v>7256</v>
      </c>
      <c r="I14" s="86">
        <v>7256</v>
      </c>
      <c r="J14" s="86">
        <v>1573.91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808264.69</v>
      </c>
      <c r="H15" s="87">
        <f t="shared" ref="H15:J15" si="1">H13+H14</f>
        <v>1985339</v>
      </c>
      <c r="I15" s="87">
        <f t="shared" si="1"/>
        <v>1985339</v>
      </c>
      <c r="J15" s="87">
        <f t="shared" si="1"/>
        <v>1285481.3799999999</v>
      </c>
      <c r="K15" s="88">
        <f>J15/G15*100</f>
        <v>159.04213012200248</v>
      </c>
      <c r="L15" s="88">
        <f>J15/I15*100</f>
        <v>64.748709414361997</v>
      </c>
    </row>
    <row r="16" spans="2:13" x14ac:dyDescent="0.3">
      <c r="B16" s="114" t="s">
        <v>2</v>
      </c>
      <c r="C16" s="107"/>
      <c r="D16" s="107"/>
      <c r="E16" s="107"/>
      <c r="F16" s="107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7.399999999999999" x14ac:dyDescent="0.3">
      <c r="B17" s="4"/>
      <c r="C17" s="7"/>
      <c r="D17" s="7"/>
      <c r="E17" s="7"/>
      <c r="F17" s="7"/>
      <c r="G17" s="7"/>
      <c r="H17" s="7"/>
      <c r="I17" s="7"/>
      <c r="J17" s="7"/>
      <c r="K17" s="2"/>
      <c r="L17" s="2"/>
      <c r="M17" s="2"/>
    </row>
    <row r="18" spans="1:49" ht="18" customHeight="1" x14ac:dyDescent="0.3">
      <c r="B18" s="1" t="s">
        <v>28</v>
      </c>
      <c r="C18" s="1"/>
      <c r="D18" s="1"/>
      <c r="E18" s="1"/>
      <c r="F18" s="1"/>
      <c r="G18" s="7"/>
      <c r="H18" s="7"/>
      <c r="I18" s="7"/>
      <c r="J18" s="7"/>
      <c r="K18" s="2"/>
      <c r="L18" s="2"/>
      <c r="M18" s="2"/>
    </row>
    <row r="19" spans="1:49" ht="26.4" x14ac:dyDescent="0.3">
      <c r="B19" s="97" t="s">
        <v>3</v>
      </c>
      <c r="C19" s="97"/>
      <c r="D19" s="97"/>
      <c r="E19" s="97"/>
      <c r="F19" s="97"/>
      <c r="G19" s="21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3">
      <c r="B20" s="98">
        <v>1</v>
      </c>
      <c r="C20" s="99"/>
      <c r="D20" s="99"/>
      <c r="E20" s="99"/>
      <c r="F20" s="9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95" t="s">
        <v>11</v>
      </c>
      <c r="C21" s="100"/>
      <c r="D21" s="100"/>
      <c r="E21" s="100"/>
      <c r="F21" s="10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95" t="s">
        <v>12</v>
      </c>
      <c r="C22" s="96"/>
      <c r="D22" s="96"/>
      <c r="E22" s="96"/>
      <c r="F22" s="96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1" t="s">
        <v>23</v>
      </c>
      <c r="C23" s="102"/>
      <c r="D23" s="102"/>
      <c r="E23" s="102"/>
      <c r="F23" s="103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95" t="s">
        <v>5</v>
      </c>
      <c r="C24" s="96"/>
      <c r="D24" s="96"/>
      <c r="E24" s="96"/>
      <c r="F24" s="96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95" t="s">
        <v>27</v>
      </c>
      <c r="C25" s="96"/>
      <c r="D25" s="96"/>
      <c r="E25" s="96"/>
      <c r="F25" s="96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01" t="s">
        <v>29</v>
      </c>
      <c r="C26" s="102"/>
      <c r="D26" s="102"/>
      <c r="E26" s="102"/>
      <c r="F26" s="103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113" t="s">
        <v>30</v>
      </c>
      <c r="C27" s="113"/>
      <c r="D27" s="113"/>
      <c r="E27" s="113"/>
      <c r="F27" s="113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3"/>
  <sheetViews>
    <sheetView zoomScale="90" zoomScaleNormal="90" workbookViewId="0">
      <selection activeCell="I38" sqref="I38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4" t="s">
        <v>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3">
      <c r="B4" s="104" t="s">
        <v>26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12" ht="17.399999999999999" x14ac:dyDescent="0.3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3">
      <c r="B6" s="104" t="s">
        <v>15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ht="17.399999999999999" x14ac:dyDescent="0.3">
      <c r="B7" s="4"/>
      <c r="C7" s="4"/>
      <c r="D7" s="4"/>
      <c r="E7" s="4"/>
      <c r="F7" s="4"/>
      <c r="G7" s="123"/>
      <c r="H7" s="4"/>
      <c r="I7" s="4"/>
      <c r="J7" s="5"/>
      <c r="K7" s="5"/>
      <c r="L7" s="5"/>
    </row>
    <row r="8" spans="2:12" ht="45" customHeight="1" x14ac:dyDescent="0.3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16">
        <v>1</v>
      </c>
      <c r="C9" s="117"/>
      <c r="D9" s="117"/>
      <c r="E9" s="117"/>
      <c r="F9" s="118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808264.69</v>
      </c>
      <c r="H10" s="65">
        <f>H11</f>
        <v>1985339</v>
      </c>
      <c r="I10" s="65">
        <f>I11</f>
        <v>1985339</v>
      </c>
      <c r="J10" s="65">
        <f>J11</f>
        <v>1285481.3799999999</v>
      </c>
      <c r="K10" s="69">
        <f t="shared" ref="K10:K21" si="0">(J10*100)/G10</f>
        <v>159.04213012200248</v>
      </c>
      <c r="L10" s="69">
        <f t="shared" ref="L10:L21" si="1">(J10*100)/I10</f>
        <v>64.748709414361983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808264.69</v>
      </c>
      <c r="H11" s="65">
        <f>H12+H15+H18</f>
        <v>1985339</v>
      </c>
      <c r="I11" s="65">
        <f>I12+I15+I18</f>
        <v>1985339</v>
      </c>
      <c r="J11" s="65">
        <f>J12+J15+J18</f>
        <v>1285481.3799999999</v>
      </c>
      <c r="K11" s="65">
        <f t="shared" si="0"/>
        <v>159.04213012200248</v>
      </c>
      <c r="L11" s="65">
        <f t="shared" si="1"/>
        <v>64.748709414361983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1858</v>
      </c>
      <c r="I15" s="65">
        <f t="shared" si="3"/>
        <v>1858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1858</v>
      </c>
      <c r="I16" s="65">
        <f t="shared" si="3"/>
        <v>1858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1858</v>
      </c>
      <c r="I17" s="66">
        <v>1858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>G19</f>
        <v>808264.69</v>
      </c>
      <c r="H18" s="65">
        <f>H19</f>
        <v>1983481</v>
      </c>
      <c r="I18" s="65">
        <f>I19</f>
        <v>1983481</v>
      </c>
      <c r="J18" s="65">
        <f>J19</f>
        <v>1285481.3799999999</v>
      </c>
      <c r="K18" s="65">
        <f t="shared" si="0"/>
        <v>159.04213012200248</v>
      </c>
      <c r="L18" s="65">
        <f t="shared" si="1"/>
        <v>64.809361924818035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>G20+G21</f>
        <v>808264.69</v>
      </c>
      <c r="H19" s="65">
        <f>H20+H21</f>
        <v>1983481</v>
      </c>
      <c r="I19" s="65">
        <f>I20+I21</f>
        <v>1983481</v>
      </c>
      <c r="J19" s="65">
        <f>J20+J21</f>
        <v>1285481.3799999999</v>
      </c>
      <c r="K19" s="65">
        <f t="shared" si="0"/>
        <v>159.04213012200248</v>
      </c>
      <c r="L19" s="65">
        <f t="shared" si="1"/>
        <v>64.809361924818035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806454.74</v>
      </c>
      <c r="H20" s="66">
        <v>1978083</v>
      </c>
      <c r="I20" s="66">
        <v>1978083</v>
      </c>
      <c r="J20" s="66">
        <v>1283907.47</v>
      </c>
      <c r="K20" s="66">
        <f t="shared" si="0"/>
        <v>159.20390895092265</v>
      </c>
      <c r="L20" s="66">
        <f t="shared" si="1"/>
        <v>64.90665305753096</v>
      </c>
    </row>
    <row r="21" spans="2:12" x14ac:dyDescent="0.3">
      <c r="B21" s="66"/>
      <c r="C21" s="66"/>
      <c r="D21" s="66"/>
      <c r="E21" s="66" t="s">
        <v>70</v>
      </c>
      <c r="F21" s="66" t="s">
        <v>71</v>
      </c>
      <c r="G21" s="66">
        <v>1809.95</v>
      </c>
      <c r="H21" s="66">
        <v>5398</v>
      </c>
      <c r="I21" s="66">
        <v>5398</v>
      </c>
      <c r="J21" s="66">
        <v>1573.91</v>
      </c>
      <c r="K21" s="66">
        <f t="shared" si="0"/>
        <v>86.958755766733887</v>
      </c>
      <c r="L21" s="66">
        <f t="shared" si="1"/>
        <v>29.15728047424972</v>
      </c>
    </row>
    <row r="22" spans="2:12" x14ac:dyDescent="0.3">
      <c r="F22" s="35"/>
    </row>
    <row r="23" spans="2:12" x14ac:dyDescent="0.3">
      <c r="F23" s="35"/>
    </row>
    <row r="24" spans="2:12" ht="36.75" customHeight="1" x14ac:dyDescent="0.3">
      <c r="B24" s="119" t="s">
        <v>3</v>
      </c>
      <c r="C24" s="120"/>
      <c r="D24" s="120"/>
      <c r="E24" s="120"/>
      <c r="F24" s="121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3">
      <c r="B25" s="116">
        <v>1</v>
      </c>
      <c r="C25" s="117"/>
      <c r="D25" s="117"/>
      <c r="E25" s="117"/>
      <c r="F25" s="118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3">
      <c r="B26" s="65"/>
      <c r="C26" s="66"/>
      <c r="D26" s="67"/>
      <c r="E26" s="68"/>
      <c r="F26" s="8" t="s">
        <v>21</v>
      </c>
      <c r="G26" s="65">
        <f>G27+G67</f>
        <v>808264.69000000006</v>
      </c>
      <c r="H26" s="65">
        <f>H27+H67</f>
        <v>1985339</v>
      </c>
      <c r="I26" s="65">
        <f>I27+I67</f>
        <v>1985339</v>
      </c>
      <c r="J26" s="65">
        <f>J27+J67</f>
        <v>1285481.3799999997</v>
      </c>
      <c r="K26" s="70">
        <f t="shared" ref="K26:K72" si="4">(J26*100)/G26</f>
        <v>159.04213012200245</v>
      </c>
      <c r="L26" s="70">
        <f t="shared" ref="L26:L72" si="5">(J26*100)/I26</f>
        <v>64.748709414361983</v>
      </c>
    </row>
    <row r="27" spans="2:12" x14ac:dyDescent="0.3">
      <c r="B27" s="65" t="s">
        <v>72</v>
      </c>
      <c r="C27" s="65"/>
      <c r="D27" s="65"/>
      <c r="E27" s="65"/>
      <c r="F27" s="65" t="s">
        <v>73</v>
      </c>
      <c r="G27" s="65">
        <f>G28+G36+G62</f>
        <v>806454.74000000011</v>
      </c>
      <c r="H27" s="65">
        <f>H28+H36+H62</f>
        <v>1978083</v>
      </c>
      <c r="I27" s="65">
        <f>I28+I36+I62</f>
        <v>1978083</v>
      </c>
      <c r="J27" s="65">
        <f>J28+J36+J62</f>
        <v>1283907.4699999997</v>
      </c>
      <c r="K27" s="65">
        <f t="shared" si="4"/>
        <v>159.2039089509226</v>
      </c>
      <c r="L27" s="65">
        <f t="shared" si="5"/>
        <v>64.90665305753096</v>
      </c>
    </row>
    <row r="28" spans="2:12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622234.9800000001</v>
      </c>
      <c r="H28" s="65">
        <f>H29+H32+H34</f>
        <v>1497269</v>
      </c>
      <c r="I28" s="65">
        <f>I29+I32+I34</f>
        <v>1497269</v>
      </c>
      <c r="J28" s="65">
        <f>J29+J32+J34</f>
        <v>860975.94</v>
      </c>
      <c r="K28" s="65">
        <f t="shared" si="4"/>
        <v>138.36829617004173</v>
      </c>
      <c r="L28" s="65">
        <f t="shared" si="5"/>
        <v>57.503089959118903</v>
      </c>
    </row>
    <row r="29" spans="2:12" x14ac:dyDescent="0.3">
      <c r="B29" s="65"/>
      <c r="C29" s="65"/>
      <c r="D29" s="65" t="s">
        <v>76</v>
      </c>
      <c r="E29" s="65"/>
      <c r="F29" s="65" t="s">
        <v>77</v>
      </c>
      <c r="G29" s="65">
        <f>G30+G31</f>
        <v>520089.72000000003</v>
      </c>
      <c r="H29" s="65">
        <f>H30+H31</f>
        <v>1456369</v>
      </c>
      <c r="I29" s="65">
        <f>I30+I31</f>
        <v>1456369</v>
      </c>
      <c r="J29" s="65">
        <f>J30+J31</f>
        <v>720717.49</v>
      </c>
      <c r="K29" s="65">
        <f t="shared" si="4"/>
        <v>138.57560768553549</v>
      </c>
      <c r="L29" s="65">
        <f t="shared" si="5"/>
        <v>49.487285845826158</v>
      </c>
    </row>
    <row r="30" spans="2:12" x14ac:dyDescent="0.3">
      <c r="B30" s="66"/>
      <c r="C30" s="66"/>
      <c r="D30" s="66"/>
      <c r="E30" s="66" t="s">
        <v>78</v>
      </c>
      <c r="F30" s="66" t="s">
        <v>79</v>
      </c>
      <c r="G30" s="66">
        <v>516833.71</v>
      </c>
      <c r="H30" s="66">
        <v>1221653</v>
      </c>
      <c r="I30" s="66">
        <v>1221653</v>
      </c>
      <c r="J30" s="66">
        <v>715950.57</v>
      </c>
      <c r="K30" s="66">
        <f t="shared" si="4"/>
        <v>138.52629117400255</v>
      </c>
      <c r="L30" s="66">
        <f t="shared" si="5"/>
        <v>58.605067887526161</v>
      </c>
    </row>
    <row r="31" spans="2:12" x14ac:dyDescent="0.3">
      <c r="B31" s="66"/>
      <c r="C31" s="66"/>
      <c r="D31" s="66"/>
      <c r="E31" s="66" t="s">
        <v>80</v>
      </c>
      <c r="F31" s="66" t="s">
        <v>81</v>
      </c>
      <c r="G31" s="66">
        <v>3256.01</v>
      </c>
      <c r="H31" s="66">
        <v>234716</v>
      </c>
      <c r="I31" s="66">
        <v>234716</v>
      </c>
      <c r="J31" s="66">
        <v>4766.92</v>
      </c>
      <c r="K31" s="66">
        <f t="shared" si="4"/>
        <v>146.4037272612799</v>
      </c>
      <c r="L31" s="66">
        <f t="shared" si="5"/>
        <v>2.0309309974607612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</f>
        <v>17577.870000000003</v>
      </c>
      <c r="H32" s="65">
        <f>H33</f>
        <v>35400</v>
      </c>
      <c r="I32" s="65">
        <f>I33</f>
        <v>35400</v>
      </c>
      <c r="J32" s="65">
        <f>J33</f>
        <v>21340.14</v>
      </c>
      <c r="K32" s="65">
        <f t="shared" si="4"/>
        <v>121.40344649266378</v>
      </c>
      <c r="L32" s="65">
        <f t="shared" si="5"/>
        <v>60.282881355932204</v>
      </c>
    </row>
    <row r="33" spans="2:12" x14ac:dyDescent="0.3">
      <c r="B33" s="66"/>
      <c r="C33" s="66"/>
      <c r="D33" s="66"/>
      <c r="E33" s="66" t="s">
        <v>84</v>
      </c>
      <c r="F33" s="66" t="s">
        <v>83</v>
      </c>
      <c r="G33" s="66">
        <v>17577.870000000003</v>
      </c>
      <c r="H33" s="66">
        <v>35400</v>
      </c>
      <c r="I33" s="66">
        <v>35400</v>
      </c>
      <c r="J33" s="66">
        <v>21340.14</v>
      </c>
      <c r="K33" s="66">
        <f t="shared" si="4"/>
        <v>121.40344649266378</v>
      </c>
      <c r="L33" s="66">
        <f t="shared" si="5"/>
        <v>60.282881355932204</v>
      </c>
    </row>
    <row r="34" spans="2:12" x14ac:dyDescent="0.3">
      <c r="B34" s="65"/>
      <c r="C34" s="65"/>
      <c r="D34" s="65" t="s">
        <v>85</v>
      </c>
      <c r="E34" s="65"/>
      <c r="F34" s="65" t="s">
        <v>86</v>
      </c>
      <c r="G34" s="65">
        <f>G35</f>
        <v>84567.39</v>
      </c>
      <c r="H34" s="65">
        <f>H35</f>
        <v>5500</v>
      </c>
      <c r="I34" s="65">
        <f>I35</f>
        <v>5500</v>
      </c>
      <c r="J34" s="65">
        <f>J35</f>
        <v>118918.31</v>
      </c>
      <c r="K34" s="65">
        <f t="shared" si="4"/>
        <v>140.61958161414228</v>
      </c>
      <c r="L34" s="65">
        <f t="shared" si="5"/>
        <v>2162.1510909090907</v>
      </c>
    </row>
    <row r="35" spans="2:12" x14ac:dyDescent="0.3">
      <c r="B35" s="66"/>
      <c r="C35" s="66"/>
      <c r="D35" s="66"/>
      <c r="E35" s="66" t="s">
        <v>87</v>
      </c>
      <c r="F35" s="66" t="s">
        <v>88</v>
      </c>
      <c r="G35" s="66">
        <v>84567.39</v>
      </c>
      <c r="H35" s="66">
        <v>5500</v>
      </c>
      <c r="I35" s="66">
        <v>5500</v>
      </c>
      <c r="J35" s="66">
        <v>118918.31</v>
      </c>
      <c r="K35" s="66">
        <f t="shared" si="4"/>
        <v>140.61958161414228</v>
      </c>
      <c r="L35" s="66">
        <f t="shared" si="5"/>
        <v>2162.1510909090907</v>
      </c>
    </row>
    <row r="36" spans="2:12" x14ac:dyDescent="0.3">
      <c r="B36" s="65"/>
      <c r="C36" s="65" t="s">
        <v>89</v>
      </c>
      <c r="D36" s="65"/>
      <c r="E36" s="65"/>
      <c r="F36" s="65" t="s">
        <v>90</v>
      </c>
      <c r="G36" s="65">
        <f>G37+G41+G47+G56+G58</f>
        <v>183705.44</v>
      </c>
      <c r="H36" s="65">
        <f>H37+H41+H47+H56+H58</f>
        <v>479000</v>
      </c>
      <c r="I36" s="65">
        <f>I37+I41+I47+I56+I58</f>
        <v>479000</v>
      </c>
      <c r="J36" s="65">
        <f>J37+J41+J47+J56+J58</f>
        <v>421993.08999999997</v>
      </c>
      <c r="K36" s="65">
        <f t="shared" si="4"/>
        <v>229.71180929644763</v>
      </c>
      <c r="L36" s="65">
        <f t="shared" si="5"/>
        <v>88.098766179540704</v>
      </c>
    </row>
    <row r="37" spans="2:12" x14ac:dyDescent="0.3">
      <c r="B37" s="65"/>
      <c r="C37" s="65"/>
      <c r="D37" s="65" t="s">
        <v>91</v>
      </c>
      <c r="E37" s="65"/>
      <c r="F37" s="65" t="s">
        <v>92</v>
      </c>
      <c r="G37" s="65">
        <f>G38+G39+G40</f>
        <v>17217.300000000003</v>
      </c>
      <c r="H37" s="65">
        <f>H38+H39+H40</f>
        <v>43000</v>
      </c>
      <c r="I37" s="65">
        <f>I38+I39+I40</f>
        <v>43000</v>
      </c>
      <c r="J37" s="65">
        <f>J38+J39+J40</f>
        <v>19689.849999999999</v>
      </c>
      <c r="K37" s="65">
        <f t="shared" si="4"/>
        <v>114.36084635802358</v>
      </c>
      <c r="L37" s="65">
        <f t="shared" si="5"/>
        <v>45.790348837209301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2665.45</v>
      </c>
      <c r="H38" s="66">
        <v>8000</v>
      </c>
      <c r="I38" s="66">
        <v>8000</v>
      </c>
      <c r="J38" s="66">
        <v>2300</v>
      </c>
      <c r="K38" s="66">
        <f t="shared" si="4"/>
        <v>86.289369524845711</v>
      </c>
      <c r="L38" s="66">
        <f t="shared" si="5"/>
        <v>28.75</v>
      </c>
    </row>
    <row r="39" spans="2:12" x14ac:dyDescent="0.3">
      <c r="B39" s="66"/>
      <c r="C39" s="66"/>
      <c r="D39" s="66"/>
      <c r="E39" s="66" t="s">
        <v>95</v>
      </c>
      <c r="F39" s="66" t="s">
        <v>96</v>
      </c>
      <c r="G39" s="66">
        <v>14151.850000000002</v>
      </c>
      <c r="H39" s="66">
        <v>30000</v>
      </c>
      <c r="I39" s="66">
        <v>30000</v>
      </c>
      <c r="J39" s="66">
        <v>16719.849999999999</v>
      </c>
      <c r="K39" s="66">
        <f t="shared" si="4"/>
        <v>118.14603744386773</v>
      </c>
      <c r="L39" s="66">
        <f t="shared" si="5"/>
        <v>55.732833333333332</v>
      </c>
    </row>
    <row r="40" spans="2:12" x14ac:dyDescent="0.3">
      <c r="B40" s="66"/>
      <c r="C40" s="66"/>
      <c r="D40" s="66"/>
      <c r="E40" s="66" t="s">
        <v>97</v>
      </c>
      <c r="F40" s="66" t="s">
        <v>98</v>
      </c>
      <c r="G40" s="66">
        <v>400</v>
      </c>
      <c r="H40" s="66">
        <v>5000</v>
      </c>
      <c r="I40" s="66">
        <v>5000</v>
      </c>
      <c r="J40" s="66">
        <v>670</v>
      </c>
      <c r="K40" s="66">
        <f t="shared" si="4"/>
        <v>167.5</v>
      </c>
      <c r="L40" s="66">
        <f t="shared" si="5"/>
        <v>13.4</v>
      </c>
    </row>
    <row r="41" spans="2:12" x14ac:dyDescent="0.3">
      <c r="B41" s="65"/>
      <c r="C41" s="65"/>
      <c r="D41" s="65" t="s">
        <v>99</v>
      </c>
      <c r="E41" s="65"/>
      <c r="F41" s="65" t="s">
        <v>100</v>
      </c>
      <c r="G41" s="65">
        <f>G42+G43+G44+G45+G46</f>
        <v>42570.69</v>
      </c>
      <c r="H41" s="65">
        <f>H42+H43+H44+H45+H46</f>
        <v>135851</v>
      </c>
      <c r="I41" s="65">
        <f>I42+I43+I44+I45+I46</f>
        <v>135851</v>
      </c>
      <c r="J41" s="65">
        <f>J42+J43+J44+J45+J46</f>
        <v>38550</v>
      </c>
      <c r="K41" s="65">
        <f t="shared" si="4"/>
        <v>90.555262317805983</v>
      </c>
      <c r="L41" s="65">
        <f t="shared" si="5"/>
        <v>28.376677389198459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7161.78</v>
      </c>
      <c r="H42" s="66">
        <v>15000</v>
      </c>
      <c r="I42" s="66">
        <v>15000</v>
      </c>
      <c r="J42" s="66">
        <v>6500</v>
      </c>
      <c r="K42" s="66">
        <f t="shared" si="4"/>
        <v>90.759559774246071</v>
      </c>
      <c r="L42" s="66">
        <f t="shared" si="5"/>
        <v>43.333333333333336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35308.910000000003</v>
      </c>
      <c r="H43" s="66">
        <v>119451</v>
      </c>
      <c r="I43" s="66">
        <v>119451</v>
      </c>
      <c r="J43" s="66">
        <v>31500</v>
      </c>
      <c r="K43" s="66">
        <f t="shared" si="4"/>
        <v>89.212609508478167</v>
      </c>
      <c r="L43" s="66">
        <f t="shared" si="5"/>
        <v>26.370645704096241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100</v>
      </c>
      <c r="H44" s="66">
        <v>700</v>
      </c>
      <c r="I44" s="66">
        <v>700</v>
      </c>
      <c r="J44" s="66">
        <v>250</v>
      </c>
      <c r="K44" s="66">
        <f t="shared" si="4"/>
        <v>250</v>
      </c>
      <c r="L44" s="66">
        <f t="shared" si="5"/>
        <v>35.714285714285715</v>
      </c>
    </row>
    <row r="45" spans="2:12" x14ac:dyDescent="0.3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500</v>
      </c>
      <c r="I45" s="66">
        <v>500</v>
      </c>
      <c r="J45" s="66">
        <v>200</v>
      </c>
      <c r="K45" s="66" t="e">
        <f t="shared" si="4"/>
        <v>#DIV/0!</v>
      </c>
      <c r="L45" s="66">
        <f t="shared" si="5"/>
        <v>40</v>
      </c>
    </row>
    <row r="46" spans="2:12" x14ac:dyDescent="0.3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200</v>
      </c>
      <c r="I46" s="66">
        <v>200</v>
      </c>
      <c r="J46" s="66">
        <v>100</v>
      </c>
      <c r="K46" s="66" t="e">
        <f t="shared" si="4"/>
        <v>#DIV/0!</v>
      </c>
      <c r="L46" s="66">
        <f t="shared" si="5"/>
        <v>50</v>
      </c>
    </row>
    <row r="47" spans="2:12" x14ac:dyDescent="0.3">
      <c r="B47" s="65"/>
      <c r="C47" s="65"/>
      <c r="D47" s="65" t="s">
        <v>111</v>
      </c>
      <c r="E47" s="65"/>
      <c r="F47" s="65" t="s">
        <v>112</v>
      </c>
      <c r="G47" s="65">
        <f>G48+G49+G50+G51+G52+G53+G54+G55</f>
        <v>121891.44</v>
      </c>
      <c r="H47" s="65">
        <f>H48+H49+H50+H51+H52+H53+H54+H55</f>
        <v>296248</v>
      </c>
      <c r="I47" s="65">
        <f>I48+I49+I50+I51+I52+I53+I54+I55</f>
        <v>296248</v>
      </c>
      <c r="J47" s="65">
        <f>J48+J49+J50+J51+J52+J53+J54+J55</f>
        <v>361473.24</v>
      </c>
      <c r="K47" s="65">
        <f t="shared" si="4"/>
        <v>296.55342491646667</v>
      </c>
      <c r="L47" s="65">
        <f t="shared" si="5"/>
        <v>122.01710728848802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9242.67</v>
      </c>
      <c r="H48" s="66">
        <v>25000</v>
      </c>
      <c r="I48" s="66">
        <v>25000</v>
      </c>
      <c r="J48" s="66">
        <v>10160</v>
      </c>
      <c r="K48" s="66">
        <f t="shared" si="4"/>
        <v>109.92494593012626</v>
      </c>
      <c r="L48" s="66">
        <f t="shared" si="5"/>
        <v>40.64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3529.06</v>
      </c>
      <c r="H49" s="66">
        <v>14000</v>
      </c>
      <c r="I49" s="66">
        <v>14000</v>
      </c>
      <c r="J49" s="66">
        <v>8310</v>
      </c>
      <c r="K49" s="66">
        <f t="shared" si="4"/>
        <v>235.47346885572929</v>
      </c>
      <c r="L49" s="66">
        <f t="shared" si="5"/>
        <v>59.357142857142854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1800</v>
      </c>
      <c r="H50" s="66">
        <v>2000</v>
      </c>
      <c r="I50" s="66">
        <v>2000</v>
      </c>
      <c r="J50" s="66">
        <v>146.24</v>
      </c>
      <c r="K50" s="66">
        <f t="shared" si="4"/>
        <v>8.1244444444444444</v>
      </c>
      <c r="L50" s="66">
        <f t="shared" si="5"/>
        <v>7.3120000000000003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4163.8100000000004</v>
      </c>
      <c r="H51" s="66">
        <v>8700</v>
      </c>
      <c r="I51" s="66">
        <v>8700</v>
      </c>
      <c r="J51" s="66">
        <v>4080</v>
      </c>
      <c r="K51" s="66">
        <f t="shared" si="4"/>
        <v>97.987180010615262</v>
      </c>
      <c r="L51" s="66">
        <f t="shared" si="5"/>
        <v>46.896551724137929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4796.34</v>
      </c>
      <c r="H52" s="66">
        <v>10000</v>
      </c>
      <c r="I52" s="66">
        <v>10000</v>
      </c>
      <c r="J52" s="66">
        <v>5420</v>
      </c>
      <c r="K52" s="66">
        <f t="shared" si="4"/>
        <v>113.00283132555239</v>
      </c>
      <c r="L52" s="66">
        <f t="shared" si="5"/>
        <v>54.2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1632.72</v>
      </c>
      <c r="H53" s="66">
        <v>1500</v>
      </c>
      <c r="I53" s="66">
        <v>1500</v>
      </c>
      <c r="J53" s="66">
        <v>1520</v>
      </c>
      <c r="K53" s="66">
        <f t="shared" si="4"/>
        <v>93.096183056494681</v>
      </c>
      <c r="L53" s="66">
        <f t="shared" si="5"/>
        <v>101.33333333333333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96236.84</v>
      </c>
      <c r="H54" s="66">
        <v>233500</v>
      </c>
      <c r="I54" s="66">
        <v>233500</v>
      </c>
      <c r="J54" s="66">
        <v>331000</v>
      </c>
      <c r="K54" s="66">
        <f t="shared" si="4"/>
        <v>343.94313030228341</v>
      </c>
      <c r="L54" s="66">
        <f t="shared" si="5"/>
        <v>141.75588865096358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490</v>
      </c>
      <c r="H55" s="66">
        <v>1548</v>
      </c>
      <c r="I55" s="66">
        <v>1548</v>
      </c>
      <c r="J55" s="66">
        <v>837</v>
      </c>
      <c r="K55" s="66">
        <f t="shared" si="4"/>
        <v>170.81632653061226</v>
      </c>
      <c r="L55" s="66">
        <f t="shared" si="5"/>
        <v>54.069767441860463</v>
      </c>
    </row>
    <row r="56" spans="2:12" x14ac:dyDescent="0.3">
      <c r="B56" s="65"/>
      <c r="C56" s="65"/>
      <c r="D56" s="65" t="s">
        <v>129</v>
      </c>
      <c r="E56" s="65"/>
      <c r="F56" s="65" t="s">
        <v>130</v>
      </c>
      <c r="G56" s="65">
        <f>G57</f>
        <v>1132.72</v>
      </c>
      <c r="H56" s="65">
        <f>H57</f>
        <v>1600</v>
      </c>
      <c r="I56" s="65">
        <f>I57</f>
        <v>1600</v>
      </c>
      <c r="J56" s="65">
        <f>J57</f>
        <v>1000</v>
      </c>
      <c r="K56" s="65">
        <f t="shared" si="4"/>
        <v>88.283070838336045</v>
      </c>
      <c r="L56" s="65">
        <f t="shared" si="5"/>
        <v>62.5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1132.72</v>
      </c>
      <c r="H57" s="66">
        <v>1600</v>
      </c>
      <c r="I57" s="66">
        <v>1600</v>
      </c>
      <c r="J57" s="66">
        <v>1000</v>
      </c>
      <c r="K57" s="66">
        <f t="shared" si="4"/>
        <v>88.283070838336045</v>
      </c>
      <c r="L57" s="66">
        <f t="shared" si="5"/>
        <v>62.5</v>
      </c>
    </row>
    <row r="58" spans="2:12" x14ac:dyDescent="0.3">
      <c r="B58" s="65"/>
      <c r="C58" s="65"/>
      <c r="D58" s="65" t="s">
        <v>133</v>
      </c>
      <c r="E58" s="65"/>
      <c r="F58" s="65" t="s">
        <v>134</v>
      </c>
      <c r="G58" s="65">
        <f>G59+G60+G61</f>
        <v>893.29</v>
      </c>
      <c r="H58" s="65">
        <f>H59+H60+H61</f>
        <v>2301</v>
      </c>
      <c r="I58" s="65">
        <f>I59+I60+I61</f>
        <v>2301</v>
      </c>
      <c r="J58" s="65">
        <f>J59+J60+J61</f>
        <v>1280</v>
      </c>
      <c r="K58" s="65">
        <f t="shared" si="4"/>
        <v>143.29053274972293</v>
      </c>
      <c r="L58" s="65">
        <f t="shared" si="5"/>
        <v>55.627987831377659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401</v>
      </c>
      <c r="I59" s="66">
        <v>401</v>
      </c>
      <c r="J59" s="66">
        <v>300</v>
      </c>
      <c r="K59" s="66" t="e">
        <f t="shared" si="4"/>
        <v>#DIV/0!</v>
      </c>
      <c r="L59" s="66">
        <f t="shared" si="5"/>
        <v>74.812967581047388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823.29</v>
      </c>
      <c r="H60" s="66">
        <v>1500</v>
      </c>
      <c r="I60" s="66">
        <v>1500</v>
      </c>
      <c r="J60" s="66">
        <v>980</v>
      </c>
      <c r="K60" s="66">
        <f t="shared" si="4"/>
        <v>119.03460506018536</v>
      </c>
      <c r="L60" s="66">
        <f t="shared" si="5"/>
        <v>65.333333333333329</v>
      </c>
    </row>
    <row r="61" spans="2:12" x14ac:dyDescent="0.3">
      <c r="B61" s="66"/>
      <c r="C61" s="66"/>
      <c r="D61" s="66"/>
      <c r="E61" s="66" t="s">
        <v>139</v>
      </c>
      <c r="F61" s="66" t="s">
        <v>134</v>
      </c>
      <c r="G61" s="66">
        <v>70</v>
      </c>
      <c r="H61" s="66">
        <v>400</v>
      </c>
      <c r="I61" s="66">
        <v>400</v>
      </c>
      <c r="J61" s="66">
        <v>0</v>
      </c>
      <c r="K61" s="66">
        <f t="shared" si="4"/>
        <v>0</v>
      </c>
      <c r="L61" s="66">
        <f t="shared" si="5"/>
        <v>0</v>
      </c>
    </row>
    <row r="62" spans="2:12" x14ac:dyDescent="0.3">
      <c r="B62" s="65"/>
      <c r="C62" s="65" t="s">
        <v>140</v>
      </c>
      <c r="D62" s="65"/>
      <c r="E62" s="65"/>
      <c r="F62" s="65" t="s">
        <v>141</v>
      </c>
      <c r="G62" s="65">
        <f>G63+G65</f>
        <v>514.31999999999994</v>
      </c>
      <c r="H62" s="65">
        <f>H63+H65</f>
        <v>1814</v>
      </c>
      <c r="I62" s="65">
        <f>I63+I65</f>
        <v>1814</v>
      </c>
      <c r="J62" s="65">
        <f>J63+J65</f>
        <v>938.44</v>
      </c>
      <c r="K62" s="65">
        <f t="shared" si="4"/>
        <v>182.46228029242496</v>
      </c>
      <c r="L62" s="65">
        <f t="shared" si="5"/>
        <v>51.733186328555675</v>
      </c>
    </row>
    <row r="63" spans="2:12" x14ac:dyDescent="0.3">
      <c r="B63" s="65"/>
      <c r="C63" s="65"/>
      <c r="D63" s="65" t="s">
        <v>142</v>
      </c>
      <c r="E63" s="65"/>
      <c r="F63" s="65" t="s">
        <v>143</v>
      </c>
      <c r="G63" s="65">
        <f>G64</f>
        <v>118.88</v>
      </c>
      <c r="H63" s="65">
        <f>H64</f>
        <v>24</v>
      </c>
      <c r="I63" s="65">
        <f>I64</f>
        <v>24</v>
      </c>
      <c r="J63" s="65">
        <f>J64</f>
        <v>33.44</v>
      </c>
      <c r="K63" s="65">
        <f t="shared" si="4"/>
        <v>28.129205921938091</v>
      </c>
      <c r="L63" s="65">
        <f t="shared" si="5"/>
        <v>139.33333333333334</v>
      </c>
    </row>
    <row r="64" spans="2:12" x14ac:dyDescent="0.3">
      <c r="B64" s="66"/>
      <c r="C64" s="66"/>
      <c r="D64" s="66"/>
      <c r="E64" s="66" t="s">
        <v>144</v>
      </c>
      <c r="F64" s="66" t="s">
        <v>145</v>
      </c>
      <c r="G64" s="66">
        <v>118.88</v>
      </c>
      <c r="H64" s="66">
        <v>24</v>
      </c>
      <c r="I64" s="66">
        <v>24</v>
      </c>
      <c r="J64" s="66">
        <v>33.44</v>
      </c>
      <c r="K64" s="66">
        <f t="shared" si="4"/>
        <v>28.129205921938091</v>
      </c>
      <c r="L64" s="66">
        <f t="shared" si="5"/>
        <v>139.33333333333334</v>
      </c>
    </row>
    <row r="65" spans="2:12" x14ac:dyDescent="0.3">
      <c r="B65" s="65"/>
      <c r="C65" s="65"/>
      <c r="D65" s="65" t="s">
        <v>146</v>
      </c>
      <c r="E65" s="65"/>
      <c r="F65" s="65" t="s">
        <v>147</v>
      </c>
      <c r="G65" s="65">
        <f>G66</f>
        <v>395.44</v>
      </c>
      <c r="H65" s="65">
        <f>H66</f>
        <v>1790</v>
      </c>
      <c r="I65" s="65">
        <f>I66</f>
        <v>1790</v>
      </c>
      <c r="J65" s="65">
        <f>J66</f>
        <v>905</v>
      </c>
      <c r="K65" s="65">
        <f t="shared" si="4"/>
        <v>228.85899251466722</v>
      </c>
      <c r="L65" s="65">
        <f t="shared" si="5"/>
        <v>50.558659217877093</v>
      </c>
    </row>
    <row r="66" spans="2:12" x14ac:dyDescent="0.3">
      <c r="B66" s="66"/>
      <c r="C66" s="66"/>
      <c r="D66" s="66"/>
      <c r="E66" s="66" t="s">
        <v>148</v>
      </c>
      <c r="F66" s="66" t="s">
        <v>149</v>
      </c>
      <c r="G66" s="66">
        <v>395.44</v>
      </c>
      <c r="H66" s="66">
        <v>1790</v>
      </c>
      <c r="I66" s="66">
        <v>1790</v>
      </c>
      <c r="J66" s="66">
        <v>905</v>
      </c>
      <c r="K66" s="66">
        <f t="shared" si="4"/>
        <v>228.85899251466722</v>
      </c>
      <c r="L66" s="66">
        <f t="shared" si="5"/>
        <v>50.558659217877093</v>
      </c>
    </row>
    <row r="67" spans="2:12" x14ac:dyDescent="0.3">
      <c r="B67" s="65" t="s">
        <v>150</v>
      </c>
      <c r="C67" s="65"/>
      <c r="D67" s="65"/>
      <c r="E67" s="65"/>
      <c r="F67" s="65" t="s">
        <v>151</v>
      </c>
      <c r="G67" s="65">
        <f>G68</f>
        <v>1809.95</v>
      </c>
      <c r="H67" s="65">
        <f>H68</f>
        <v>7256</v>
      </c>
      <c r="I67" s="65">
        <f>I68</f>
        <v>7256</v>
      </c>
      <c r="J67" s="65">
        <f>J68</f>
        <v>1573.91</v>
      </c>
      <c r="K67" s="65">
        <f t="shared" si="4"/>
        <v>86.958755766733887</v>
      </c>
      <c r="L67" s="65">
        <f t="shared" si="5"/>
        <v>21.691152149944873</v>
      </c>
    </row>
    <row r="68" spans="2:12" x14ac:dyDescent="0.3">
      <c r="B68" s="65"/>
      <c r="C68" s="65" t="s">
        <v>152</v>
      </c>
      <c r="D68" s="65"/>
      <c r="E68" s="65"/>
      <c r="F68" s="65" t="s">
        <v>153</v>
      </c>
      <c r="G68" s="65">
        <f>G69+G71</f>
        <v>1809.95</v>
      </c>
      <c r="H68" s="65">
        <f>H69+H71</f>
        <v>7256</v>
      </c>
      <c r="I68" s="65">
        <f>I69+I71</f>
        <v>7256</v>
      </c>
      <c r="J68" s="65">
        <f>J69+J71</f>
        <v>1573.91</v>
      </c>
      <c r="K68" s="65">
        <f t="shared" si="4"/>
        <v>86.958755766733887</v>
      </c>
      <c r="L68" s="65">
        <f t="shared" si="5"/>
        <v>21.691152149944873</v>
      </c>
    </row>
    <row r="69" spans="2:12" x14ac:dyDescent="0.3">
      <c r="B69" s="65"/>
      <c r="C69" s="65"/>
      <c r="D69" s="65" t="s">
        <v>154</v>
      </c>
      <c r="E69" s="65"/>
      <c r="F69" s="65" t="s">
        <v>155</v>
      </c>
      <c r="G69" s="65">
        <f>G70</f>
        <v>0</v>
      </c>
      <c r="H69" s="65">
        <f>H70</f>
        <v>3716</v>
      </c>
      <c r="I69" s="65">
        <f>I70</f>
        <v>3716</v>
      </c>
      <c r="J69" s="65">
        <f>J70</f>
        <v>0</v>
      </c>
      <c r="K69" s="65" t="e">
        <f t="shared" si="4"/>
        <v>#DIV/0!</v>
      </c>
      <c r="L69" s="65">
        <f t="shared" si="5"/>
        <v>0</v>
      </c>
    </row>
    <row r="70" spans="2:12" x14ac:dyDescent="0.3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3716</v>
      </c>
      <c r="I70" s="66">
        <v>3716</v>
      </c>
      <c r="J70" s="66">
        <v>0</v>
      </c>
      <c r="K70" s="66" t="e">
        <f t="shared" si="4"/>
        <v>#DIV/0!</v>
      </c>
      <c r="L70" s="66">
        <f t="shared" si="5"/>
        <v>0</v>
      </c>
    </row>
    <row r="71" spans="2:12" x14ac:dyDescent="0.3">
      <c r="B71" s="65"/>
      <c r="C71" s="65"/>
      <c r="D71" s="65" t="s">
        <v>158</v>
      </c>
      <c r="E71" s="65"/>
      <c r="F71" s="65" t="s">
        <v>159</v>
      </c>
      <c r="G71" s="65">
        <f>G72</f>
        <v>1809.95</v>
      </c>
      <c r="H71" s="65">
        <f>H72</f>
        <v>3540</v>
      </c>
      <c r="I71" s="65">
        <f>I72</f>
        <v>3540</v>
      </c>
      <c r="J71" s="65">
        <f>J72</f>
        <v>1573.91</v>
      </c>
      <c r="K71" s="65">
        <f t="shared" si="4"/>
        <v>86.958755766733887</v>
      </c>
      <c r="L71" s="65">
        <f t="shared" si="5"/>
        <v>44.460734463276836</v>
      </c>
    </row>
    <row r="72" spans="2:12" x14ac:dyDescent="0.3">
      <c r="B72" s="66"/>
      <c r="C72" s="66"/>
      <c r="D72" s="66"/>
      <c r="E72" s="66" t="s">
        <v>160</v>
      </c>
      <c r="F72" s="66" t="s">
        <v>161</v>
      </c>
      <c r="G72" s="66">
        <v>1809.95</v>
      </c>
      <c r="H72" s="66">
        <v>3540</v>
      </c>
      <c r="I72" s="66">
        <v>3540</v>
      </c>
      <c r="J72" s="66">
        <v>1573.91</v>
      </c>
      <c r="K72" s="66">
        <f t="shared" si="4"/>
        <v>86.958755766733887</v>
      </c>
      <c r="L72" s="66">
        <f t="shared" si="5"/>
        <v>44.460734463276836</v>
      </c>
    </row>
    <row r="73" spans="2:12" x14ac:dyDescent="0.3">
      <c r="B73" s="65"/>
      <c r="C73" s="66"/>
      <c r="D73" s="67"/>
      <c r="E73" s="68"/>
      <c r="F73" s="8"/>
      <c r="G73" s="65"/>
      <c r="H73" s="65"/>
      <c r="I73" s="65"/>
      <c r="J73" s="65"/>
      <c r="K73" s="70"/>
      <c r="L73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workbookViewId="0">
      <selection activeCell="D22" sqref="D22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4"/>
      <c r="D1" s="4"/>
      <c r="E1" s="4"/>
      <c r="F1" s="5"/>
      <c r="G1" s="5"/>
      <c r="H1" s="5"/>
    </row>
    <row r="2" spans="1:8" ht="15.75" customHeight="1" x14ac:dyDescent="0.3">
      <c r="B2" s="104" t="s">
        <v>16</v>
      </c>
      <c r="C2" s="104"/>
      <c r="D2" s="104"/>
      <c r="E2" s="104"/>
      <c r="F2" s="104"/>
      <c r="G2" s="104"/>
      <c r="H2" s="104"/>
    </row>
    <row r="3" spans="1:8" ht="17.399999999999999" x14ac:dyDescent="0.3">
      <c r="B3" s="61"/>
      <c r="C3" s="4"/>
      <c r="D3" s="4"/>
      <c r="E3" s="4"/>
      <c r="F3" s="5"/>
      <c r="G3" s="5"/>
      <c r="H3" s="5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</f>
        <v>808264.69</v>
      </c>
      <c r="D6" s="71">
        <f>D7+D9+D11</f>
        <v>1985339</v>
      </c>
      <c r="E6" s="71">
        <f>E7+E9+E11</f>
        <v>1985339</v>
      </c>
      <c r="F6" s="71">
        <f>F7+F9+F11</f>
        <v>1285481.3799999999</v>
      </c>
      <c r="G6" s="72">
        <f t="shared" ref="G6:G17" si="0">(F6*100)/C6</f>
        <v>159.04213012200248</v>
      </c>
      <c r="H6" s="72">
        <f t="shared" ref="H6:H17" si="1">(F6*100)/E6</f>
        <v>64.748709414361983</v>
      </c>
    </row>
    <row r="7" spans="1:8" x14ac:dyDescent="0.3">
      <c r="A7"/>
      <c r="B7" s="8" t="s">
        <v>162</v>
      </c>
      <c r="C7" s="71">
        <f>C8</f>
        <v>808264.69</v>
      </c>
      <c r="D7" s="71">
        <f>D8</f>
        <v>1983481</v>
      </c>
      <c r="E7" s="71">
        <f>E8</f>
        <v>1983481</v>
      </c>
      <c r="F7" s="71">
        <f>F8</f>
        <v>1285481.3799999999</v>
      </c>
      <c r="G7" s="72">
        <f t="shared" si="0"/>
        <v>159.04213012200248</v>
      </c>
      <c r="H7" s="72">
        <f t="shared" si="1"/>
        <v>64.809361924818035</v>
      </c>
    </row>
    <row r="8" spans="1:8" x14ac:dyDescent="0.3">
      <c r="A8"/>
      <c r="B8" s="16" t="s">
        <v>163</v>
      </c>
      <c r="C8" s="73">
        <v>808264.69</v>
      </c>
      <c r="D8" s="73">
        <v>1983481</v>
      </c>
      <c r="E8" s="73">
        <v>1983481</v>
      </c>
      <c r="F8" s="74">
        <v>1285481.3799999999</v>
      </c>
      <c r="G8" s="70">
        <f t="shared" si="0"/>
        <v>159.04213012200248</v>
      </c>
      <c r="H8" s="70">
        <f t="shared" si="1"/>
        <v>64.809361924818035</v>
      </c>
    </row>
    <row r="9" spans="1:8" x14ac:dyDescent="0.3">
      <c r="A9"/>
      <c r="B9" s="8" t="s">
        <v>164</v>
      </c>
      <c r="C9" s="71">
        <f>C10</f>
        <v>0</v>
      </c>
      <c r="D9" s="71">
        <f>D10</f>
        <v>1858</v>
      </c>
      <c r="E9" s="71">
        <f>E10</f>
        <v>1858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3">
      <c r="A10"/>
      <c r="B10" s="16" t="s">
        <v>165</v>
      </c>
      <c r="C10" s="73">
        <v>0</v>
      </c>
      <c r="D10" s="73">
        <v>1858</v>
      </c>
      <c r="E10" s="73">
        <v>1858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3">
      <c r="A11"/>
      <c r="B11" s="8" t="s">
        <v>166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3">
      <c r="A12"/>
      <c r="B12" s="16" t="s">
        <v>167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3">
      <c r="B13" s="8" t="s">
        <v>32</v>
      </c>
      <c r="C13" s="75">
        <f>C14+C16</f>
        <v>808264.69</v>
      </c>
      <c r="D13" s="75">
        <f>D14+D16</f>
        <v>1985339</v>
      </c>
      <c r="E13" s="75">
        <f>E14+E16</f>
        <v>1985339</v>
      </c>
      <c r="F13" s="75">
        <f>F14+F16</f>
        <v>1285481.3799999999</v>
      </c>
      <c r="G13" s="72">
        <f t="shared" si="0"/>
        <v>159.04213012200248</v>
      </c>
      <c r="H13" s="72">
        <f t="shared" si="1"/>
        <v>64.748709414361983</v>
      </c>
    </row>
    <row r="14" spans="1:8" x14ac:dyDescent="0.3">
      <c r="A14"/>
      <c r="B14" s="8" t="s">
        <v>162</v>
      </c>
      <c r="C14" s="75">
        <f>C15</f>
        <v>808264.69</v>
      </c>
      <c r="D14" s="75">
        <f>D15</f>
        <v>1983481</v>
      </c>
      <c r="E14" s="75">
        <f>E15</f>
        <v>1983481</v>
      </c>
      <c r="F14" s="75">
        <f>F15</f>
        <v>1285481.3799999999</v>
      </c>
      <c r="G14" s="72">
        <f t="shared" si="0"/>
        <v>159.04213012200248</v>
      </c>
      <c r="H14" s="72">
        <f t="shared" si="1"/>
        <v>64.809361924818035</v>
      </c>
    </row>
    <row r="15" spans="1:8" x14ac:dyDescent="0.3">
      <c r="A15"/>
      <c r="B15" s="16" t="s">
        <v>163</v>
      </c>
      <c r="C15" s="73">
        <v>808264.69</v>
      </c>
      <c r="D15" s="73">
        <v>1983481</v>
      </c>
      <c r="E15" s="76">
        <v>1983481</v>
      </c>
      <c r="F15" s="74">
        <v>1285481.3799999999</v>
      </c>
      <c r="G15" s="70">
        <f t="shared" si="0"/>
        <v>159.04213012200248</v>
      </c>
      <c r="H15" s="70">
        <f t="shared" si="1"/>
        <v>64.809361924818035</v>
      </c>
    </row>
    <row r="16" spans="1:8" x14ac:dyDescent="0.3">
      <c r="A16"/>
      <c r="B16" s="8" t="s">
        <v>164</v>
      </c>
      <c r="C16" s="75">
        <f>C17</f>
        <v>0</v>
      </c>
      <c r="D16" s="75">
        <f>D17</f>
        <v>1858</v>
      </c>
      <c r="E16" s="75">
        <f>E17</f>
        <v>1858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3">
      <c r="A17"/>
      <c r="B17" s="16" t="s">
        <v>165</v>
      </c>
      <c r="C17" s="73">
        <v>0</v>
      </c>
      <c r="D17" s="73">
        <v>1858</v>
      </c>
      <c r="E17" s="76">
        <v>1858</v>
      </c>
      <c r="F17" s="74">
        <v>0</v>
      </c>
      <c r="G17" s="70" t="e">
        <f t="shared" si="0"/>
        <v>#DIV/0!</v>
      </c>
      <c r="H17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4" t="s">
        <v>17</v>
      </c>
      <c r="C2" s="104"/>
      <c r="D2" s="104"/>
      <c r="E2" s="104"/>
      <c r="F2" s="104"/>
      <c r="G2" s="104"/>
      <c r="H2" s="104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808264.69</v>
      </c>
      <c r="D6" s="75">
        <f t="shared" si="0"/>
        <v>1985339</v>
      </c>
      <c r="E6" s="75">
        <f t="shared" si="0"/>
        <v>1985339</v>
      </c>
      <c r="F6" s="75">
        <f t="shared" si="0"/>
        <v>1285481.3799999999</v>
      </c>
      <c r="G6" s="70">
        <f>(F6*100)/C6</f>
        <v>159.04213012200248</v>
      </c>
      <c r="H6" s="70">
        <f>(F6*100)/E6</f>
        <v>64.748709414361983</v>
      </c>
    </row>
    <row r="7" spans="2:8" x14ac:dyDescent="0.3">
      <c r="B7" s="8" t="s">
        <v>168</v>
      </c>
      <c r="C7" s="75">
        <f t="shared" si="0"/>
        <v>808264.69</v>
      </c>
      <c r="D7" s="75">
        <f t="shared" si="0"/>
        <v>1985339</v>
      </c>
      <c r="E7" s="75">
        <f t="shared" si="0"/>
        <v>1985339</v>
      </c>
      <c r="F7" s="75">
        <f t="shared" si="0"/>
        <v>1285481.3799999999</v>
      </c>
      <c r="G7" s="70">
        <f>(F7*100)/C7</f>
        <v>159.04213012200248</v>
      </c>
      <c r="H7" s="70">
        <f>(F7*100)/E7</f>
        <v>64.748709414361983</v>
      </c>
    </row>
    <row r="8" spans="2:8" x14ac:dyDescent="0.3">
      <c r="B8" s="11" t="s">
        <v>169</v>
      </c>
      <c r="C8" s="73">
        <v>808264.69</v>
      </c>
      <c r="D8" s="73">
        <v>1985339</v>
      </c>
      <c r="E8" s="73">
        <v>1985339</v>
      </c>
      <c r="F8" s="74">
        <v>1285481.3799999999</v>
      </c>
      <c r="G8" s="70">
        <f>(F8*100)/C8</f>
        <v>159.04213012200248</v>
      </c>
      <c r="H8" s="70">
        <f>(F8*100)/E8</f>
        <v>64.748709414361983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3">
      <c r="B2" s="104" t="s">
        <v>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7.399999999999999" x14ac:dyDescent="0.3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3">
      <c r="B4" s="104" t="s">
        <v>25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12" ht="15.75" customHeight="1" x14ac:dyDescent="0.3">
      <c r="B5" s="104" t="s">
        <v>18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2:12" ht="17.399999999999999" x14ac:dyDescent="0.3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3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4"/>
      <c r="C1" s="4"/>
      <c r="D1" s="4"/>
      <c r="E1" s="4"/>
      <c r="F1" s="5"/>
      <c r="G1" s="5"/>
      <c r="H1" s="5"/>
    </row>
    <row r="2" spans="2:8" ht="15.75" customHeight="1" x14ac:dyDescent="0.3">
      <c r="B2" s="104" t="s">
        <v>19</v>
      </c>
      <c r="C2" s="104"/>
      <c r="D2" s="104"/>
      <c r="E2" s="104"/>
      <c r="F2" s="104"/>
      <c r="G2" s="104"/>
      <c r="H2" s="104"/>
    </row>
    <row r="3" spans="2:8" ht="17.399999999999999" x14ac:dyDescent="0.3">
      <c r="B3" s="4"/>
      <c r="C3" s="4"/>
      <c r="D3" s="4"/>
      <c r="E3" s="4"/>
      <c r="F3" s="5"/>
      <c r="G3" s="5"/>
      <c r="H3" s="5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3"/>
  <sheetViews>
    <sheetView zoomScaleNormal="100" workbookViewId="0">
      <selection activeCell="H19" sqref="H19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170</v>
      </c>
      <c r="C1" s="39"/>
    </row>
    <row r="2" spans="1:6" ht="15" customHeight="1" x14ac:dyDescent="0.25">
      <c r="A2" s="41" t="s">
        <v>34</v>
      </c>
      <c r="B2" s="42" t="s">
        <v>171</v>
      </c>
      <c r="C2" s="39"/>
    </row>
    <row r="3" spans="1:6" s="39" customFormat="1" ht="43.5" customHeight="1" x14ac:dyDescent="0.25">
      <c r="A3" s="43" t="s">
        <v>35</v>
      </c>
      <c r="B3" s="37" t="s">
        <v>172</v>
      </c>
    </row>
    <row r="4" spans="1:6" s="39" customFormat="1" x14ac:dyDescent="0.25">
      <c r="A4" s="43" t="s">
        <v>36</v>
      </c>
      <c r="B4" s="44" t="s">
        <v>173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174</v>
      </c>
      <c r="B7" s="46"/>
      <c r="C7" s="77">
        <f>C12</f>
        <v>1983481</v>
      </c>
      <c r="D7" s="77">
        <f>D12</f>
        <v>1983481</v>
      </c>
      <c r="E7" s="77">
        <f>E12</f>
        <v>1285481.3799999997</v>
      </c>
      <c r="F7" s="77">
        <f>(E7*100)/D7</f>
        <v>64.809361924818035</v>
      </c>
    </row>
    <row r="8" spans="1:6" x14ac:dyDescent="0.25">
      <c r="A8" s="47" t="s">
        <v>74</v>
      </c>
      <c r="B8" s="46"/>
      <c r="C8" s="77">
        <f>C64</f>
        <v>1858</v>
      </c>
      <c r="D8" s="77">
        <f>D64</f>
        <v>1858</v>
      </c>
      <c r="E8" s="77">
        <f>E64</f>
        <v>0</v>
      </c>
      <c r="F8" s="77">
        <f>(E8*100)/D8</f>
        <v>0</v>
      </c>
    </row>
    <row r="9" spans="1:6" x14ac:dyDescent="0.25">
      <c r="A9" s="47" t="s">
        <v>175</v>
      </c>
      <c r="B9" s="46"/>
      <c r="C9" s="77">
        <f>C73</f>
        <v>0</v>
      </c>
      <c r="D9" s="77">
        <f>D73</f>
        <v>0</v>
      </c>
      <c r="E9" s="77">
        <f>E73</f>
        <v>0</v>
      </c>
      <c r="F9" s="77" t="e">
        <f>(E9*100)/D9</f>
        <v>#DIV/0!</v>
      </c>
    </row>
    <row r="10" spans="1:6" s="57" customFormat="1" x14ac:dyDescent="0.25"/>
    <row r="11" spans="1:6" ht="39.6" x14ac:dyDescent="0.25">
      <c r="A11" s="47" t="s">
        <v>176</v>
      </c>
      <c r="B11" s="47" t="s">
        <v>177</v>
      </c>
      <c r="C11" s="47" t="s">
        <v>43</v>
      </c>
      <c r="D11" s="47" t="s">
        <v>178</v>
      </c>
      <c r="E11" s="47" t="s">
        <v>179</v>
      </c>
      <c r="F11" s="47" t="s">
        <v>180</v>
      </c>
    </row>
    <row r="12" spans="1:6" x14ac:dyDescent="0.25">
      <c r="A12" s="48" t="s">
        <v>174</v>
      </c>
      <c r="B12" s="48" t="s">
        <v>181</v>
      </c>
      <c r="C12" s="78">
        <f>C13+C53</f>
        <v>1983481</v>
      </c>
      <c r="D12" s="78">
        <f>D13+D53</f>
        <v>1983481</v>
      </c>
      <c r="E12" s="78">
        <f>E13+E53</f>
        <v>1285481.3799999997</v>
      </c>
      <c r="F12" s="79">
        <f>(E12*100)/D12</f>
        <v>64.809361924818035</v>
      </c>
    </row>
    <row r="13" spans="1:6" x14ac:dyDescent="0.25">
      <c r="A13" s="49" t="s">
        <v>72</v>
      </c>
      <c r="B13" s="50" t="s">
        <v>73</v>
      </c>
      <c r="C13" s="80">
        <f>C14+C22+C48</f>
        <v>1978083</v>
      </c>
      <c r="D13" s="80">
        <f>D14+D22+D48</f>
        <v>1978083</v>
      </c>
      <c r="E13" s="80">
        <f>E14+E22+E48</f>
        <v>1283907.4699999997</v>
      </c>
      <c r="F13" s="81">
        <f>(E13*100)/D13</f>
        <v>64.90665305753096</v>
      </c>
    </row>
    <row r="14" spans="1:6" x14ac:dyDescent="0.25">
      <c r="A14" s="51" t="s">
        <v>74</v>
      </c>
      <c r="B14" s="52" t="s">
        <v>75</v>
      </c>
      <c r="C14" s="82">
        <f>C15+C18+C20</f>
        <v>1497269</v>
      </c>
      <c r="D14" s="82">
        <f>D15+D18+D20</f>
        <v>1497269</v>
      </c>
      <c r="E14" s="82">
        <f>E15+E18+E20</f>
        <v>860975.94</v>
      </c>
      <c r="F14" s="81">
        <f>(E14*100)/D14</f>
        <v>57.503089959118903</v>
      </c>
    </row>
    <row r="15" spans="1:6" x14ac:dyDescent="0.25">
      <c r="A15" s="53" t="s">
        <v>76</v>
      </c>
      <c r="B15" s="54" t="s">
        <v>77</v>
      </c>
      <c r="C15" s="83">
        <f>C16+C17</f>
        <v>1456369</v>
      </c>
      <c r="D15" s="83">
        <f>D16+D17</f>
        <v>1456369</v>
      </c>
      <c r="E15" s="83">
        <f>E16+E17</f>
        <v>720717.49</v>
      </c>
      <c r="F15" s="83">
        <f>(E15*100)/D15</f>
        <v>49.487285845826158</v>
      </c>
    </row>
    <row r="16" spans="1:6" x14ac:dyDescent="0.25">
      <c r="A16" s="55" t="s">
        <v>78</v>
      </c>
      <c r="B16" s="56" t="s">
        <v>79</v>
      </c>
      <c r="C16" s="84">
        <v>1221653</v>
      </c>
      <c r="D16" s="84">
        <v>1221653</v>
      </c>
      <c r="E16" s="84">
        <v>715950.57</v>
      </c>
      <c r="F16" s="84"/>
    </row>
    <row r="17" spans="1:6" x14ac:dyDescent="0.25">
      <c r="A17" s="55" t="s">
        <v>80</v>
      </c>
      <c r="B17" s="56" t="s">
        <v>81</v>
      </c>
      <c r="C17" s="84">
        <v>234716</v>
      </c>
      <c r="D17" s="84">
        <v>234716</v>
      </c>
      <c r="E17" s="84">
        <v>4766.92</v>
      </c>
      <c r="F17" s="84"/>
    </row>
    <row r="18" spans="1:6" x14ac:dyDescent="0.25">
      <c r="A18" s="53" t="s">
        <v>82</v>
      </c>
      <c r="B18" s="54" t="s">
        <v>83</v>
      </c>
      <c r="C18" s="83">
        <f>C19</f>
        <v>35400</v>
      </c>
      <c r="D18" s="83">
        <f>D19</f>
        <v>35400</v>
      </c>
      <c r="E18" s="83">
        <f>E19</f>
        <v>21340.14</v>
      </c>
      <c r="F18" s="83">
        <f>(E18*100)/D18</f>
        <v>60.282881355932204</v>
      </c>
    </row>
    <row r="19" spans="1:6" x14ac:dyDescent="0.25">
      <c r="A19" s="55" t="s">
        <v>84</v>
      </c>
      <c r="B19" s="56" t="s">
        <v>83</v>
      </c>
      <c r="C19" s="84">
        <v>35400</v>
      </c>
      <c r="D19" s="84">
        <v>35400</v>
      </c>
      <c r="E19" s="84">
        <v>21340.14</v>
      </c>
      <c r="F19" s="84"/>
    </row>
    <row r="20" spans="1:6" x14ac:dyDescent="0.25">
      <c r="A20" s="53" t="s">
        <v>85</v>
      </c>
      <c r="B20" s="54" t="s">
        <v>86</v>
      </c>
      <c r="C20" s="83">
        <f>C21</f>
        <v>5500</v>
      </c>
      <c r="D20" s="83">
        <f>D21</f>
        <v>5500</v>
      </c>
      <c r="E20" s="83">
        <f>E21</f>
        <v>118918.31</v>
      </c>
      <c r="F20" s="83">
        <f>(E20*100)/D20</f>
        <v>2162.1510909090907</v>
      </c>
    </row>
    <row r="21" spans="1:6" x14ac:dyDescent="0.25">
      <c r="A21" s="55" t="s">
        <v>87</v>
      </c>
      <c r="B21" s="56" t="s">
        <v>88</v>
      </c>
      <c r="C21" s="84">
        <v>5500</v>
      </c>
      <c r="D21" s="84">
        <v>5500</v>
      </c>
      <c r="E21" s="84">
        <v>118918.31</v>
      </c>
      <c r="F21" s="84"/>
    </row>
    <row r="22" spans="1:6" x14ac:dyDescent="0.25">
      <c r="A22" s="51" t="s">
        <v>89</v>
      </c>
      <c r="B22" s="52" t="s">
        <v>90</v>
      </c>
      <c r="C22" s="82">
        <f>C23+C27+C33+C42+C44</f>
        <v>479000</v>
      </c>
      <c r="D22" s="82">
        <f>D23+D27+D33+D42+D44</f>
        <v>479000</v>
      </c>
      <c r="E22" s="82">
        <f>E23+E27+E33+E42+E44</f>
        <v>421993.08999999997</v>
      </c>
      <c r="F22" s="81">
        <f>(E22*100)/D22</f>
        <v>88.098766179540704</v>
      </c>
    </row>
    <row r="23" spans="1:6" x14ac:dyDescent="0.25">
      <c r="A23" s="53" t="s">
        <v>91</v>
      </c>
      <c r="B23" s="54" t="s">
        <v>92</v>
      </c>
      <c r="C23" s="83">
        <f>C24+C25+C26</f>
        <v>43000</v>
      </c>
      <c r="D23" s="83">
        <f>D24+D25+D26</f>
        <v>43000</v>
      </c>
      <c r="E23" s="83">
        <f>E24+E25+E26</f>
        <v>19689.849999999999</v>
      </c>
      <c r="F23" s="83">
        <f>(E23*100)/D23</f>
        <v>45.790348837209301</v>
      </c>
    </row>
    <row r="24" spans="1:6" x14ac:dyDescent="0.25">
      <c r="A24" s="55" t="s">
        <v>93</v>
      </c>
      <c r="B24" s="56" t="s">
        <v>94</v>
      </c>
      <c r="C24" s="84">
        <v>8000</v>
      </c>
      <c r="D24" s="84">
        <v>8000</v>
      </c>
      <c r="E24" s="84">
        <v>2300</v>
      </c>
      <c r="F24" s="84"/>
    </row>
    <row r="25" spans="1:6" ht="26.4" x14ac:dyDescent="0.25">
      <c r="A25" s="55" t="s">
        <v>95</v>
      </c>
      <c r="B25" s="56" t="s">
        <v>96</v>
      </c>
      <c r="C25" s="84">
        <v>30000</v>
      </c>
      <c r="D25" s="84">
        <v>30000</v>
      </c>
      <c r="E25" s="84">
        <v>16719.849999999999</v>
      </c>
      <c r="F25" s="84"/>
    </row>
    <row r="26" spans="1:6" x14ac:dyDescent="0.25">
      <c r="A26" s="55" t="s">
        <v>97</v>
      </c>
      <c r="B26" s="56" t="s">
        <v>98</v>
      </c>
      <c r="C26" s="84">
        <v>5000</v>
      </c>
      <c r="D26" s="84">
        <v>5000</v>
      </c>
      <c r="E26" s="84">
        <v>670</v>
      </c>
      <c r="F26" s="84"/>
    </row>
    <row r="27" spans="1:6" x14ac:dyDescent="0.25">
      <c r="A27" s="53" t="s">
        <v>99</v>
      </c>
      <c r="B27" s="54" t="s">
        <v>100</v>
      </c>
      <c r="C27" s="83">
        <f>C28+C29+C30+C31+C32</f>
        <v>135851</v>
      </c>
      <c r="D27" s="83">
        <f>D28+D29+D30+D31+D32</f>
        <v>135851</v>
      </c>
      <c r="E27" s="83">
        <f>E28+E29+E30+E31+E32</f>
        <v>38550</v>
      </c>
      <c r="F27" s="83">
        <f>(E27*100)/D27</f>
        <v>28.376677389198459</v>
      </c>
    </row>
    <row r="28" spans="1:6" x14ac:dyDescent="0.25">
      <c r="A28" s="55" t="s">
        <v>101</v>
      </c>
      <c r="B28" s="56" t="s">
        <v>102</v>
      </c>
      <c r="C28" s="84">
        <v>15000</v>
      </c>
      <c r="D28" s="84">
        <v>15000</v>
      </c>
      <c r="E28" s="84">
        <v>6500</v>
      </c>
      <c r="F28" s="84"/>
    </row>
    <row r="29" spans="1:6" x14ac:dyDescent="0.25">
      <c r="A29" s="55" t="s">
        <v>103</v>
      </c>
      <c r="B29" s="56" t="s">
        <v>104</v>
      </c>
      <c r="C29" s="84">
        <v>119451</v>
      </c>
      <c r="D29" s="84">
        <v>119451</v>
      </c>
      <c r="E29" s="84">
        <v>31500</v>
      </c>
      <c r="F29" s="84"/>
    </row>
    <row r="30" spans="1:6" x14ac:dyDescent="0.25">
      <c r="A30" s="55" t="s">
        <v>105</v>
      </c>
      <c r="B30" s="56" t="s">
        <v>106</v>
      </c>
      <c r="C30" s="84">
        <v>700</v>
      </c>
      <c r="D30" s="84">
        <v>700</v>
      </c>
      <c r="E30" s="84">
        <v>250</v>
      </c>
      <c r="F30" s="84"/>
    </row>
    <row r="31" spans="1:6" x14ac:dyDescent="0.25">
      <c r="A31" s="55" t="s">
        <v>107</v>
      </c>
      <c r="B31" s="56" t="s">
        <v>108</v>
      </c>
      <c r="C31" s="84">
        <v>500</v>
      </c>
      <c r="D31" s="84">
        <v>500</v>
      </c>
      <c r="E31" s="84">
        <v>200</v>
      </c>
      <c r="F31" s="84"/>
    </row>
    <row r="32" spans="1:6" x14ac:dyDescent="0.25">
      <c r="A32" s="55" t="s">
        <v>109</v>
      </c>
      <c r="B32" s="56" t="s">
        <v>110</v>
      </c>
      <c r="C32" s="84">
        <v>200</v>
      </c>
      <c r="D32" s="84">
        <v>200</v>
      </c>
      <c r="E32" s="84">
        <v>100</v>
      </c>
      <c r="F32" s="84"/>
    </row>
    <row r="33" spans="1:6" x14ac:dyDescent="0.25">
      <c r="A33" s="53" t="s">
        <v>111</v>
      </c>
      <c r="B33" s="54" t="s">
        <v>112</v>
      </c>
      <c r="C33" s="83">
        <f>C34+C35+C36+C37+C38+C39+C40+C41</f>
        <v>296248</v>
      </c>
      <c r="D33" s="83">
        <f>D34+D35+D36+D37+D38+D39+D40+D41</f>
        <v>296248</v>
      </c>
      <c r="E33" s="83">
        <f>E34+E35+E36+E37+E38+E39+E40+E41</f>
        <v>361473.24</v>
      </c>
      <c r="F33" s="83">
        <f>(E33*100)/D33</f>
        <v>122.01710728848802</v>
      </c>
    </row>
    <row r="34" spans="1:6" x14ac:dyDescent="0.25">
      <c r="A34" s="55" t="s">
        <v>113</v>
      </c>
      <c r="B34" s="56" t="s">
        <v>114</v>
      </c>
      <c r="C34" s="84">
        <v>25000</v>
      </c>
      <c r="D34" s="84">
        <v>25000</v>
      </c>
      <c r="E34" s="84">
        <v>10160</v>
      </c>
      <c r="F34" s="84"/>
    </row>
    <row r="35" spans="1:6" x14ac:dyDescent="0.25">
      <c r="A35" s="55" t="s">
        <v>115</v>
      </c>
      <c r="B35" s="56" t="s">
        <v>116</v>
      </c>
      <c r="C35" s="84">
        <v>14000</v>
      </c>
      <c r="D35" s="84">
        <v>14000</v>
      </c>
      <c r="E35" s="84">
        <v>8310</v>
      </c>
      <c r="F35" s="84"/>
    </row>
    <row r="36" spans="1:6" x14ac:dyDescent="0.25">
      <c r="A36" s="55" t="s">
        <v>117</v>
      </c>
      <c r="B36" s="56" t="s">
        <v>118</v>
      </c>
      <c r="C36" s="84">
        <v>2000</v>
      </c>
      <c r="D36" s="84">
        <v>2000</v>
      </c>
      <c r="E36" s="84">
        <v>146.24</v>
      </c>
      <c r="F36" s="84"/>
    </row>
    <row r="37" spans="1:6" x14ac:dyDescent="0.25">
      <c r="A37" s="55" t="s">
        <v>119</v>
      </c>
      <c r="B37" s="56" t="s">
        <v>120</v>
      </c>
      <c r="C37" s="84">
        <v>8700</v>
      </c>
      <c r="D37" s="84">
        <v>8700</v>
      </c>
      <c r="E37" s="84">
        <v>4080</v>
      </c>
      <c r="F37" s="84"/>
    </row>
    <row r="38" spans="1:6" x14ac:dyDescent="0.25">
      <c r="A38" s="55" t="s">
        <v>121</v>
      </c>
      <c r="B38" s="56" t="s">
        <v>122</v>
      </c>
      <c r="C38" s="84">
        <v>10000</v>
      </c>
      <c r="D38" s="84">
        <v>10000</v>
      </c>
      <c r="E38" s="84">
        <v>5420</v>
      </c>
      <c r="F38" s="84"/>
    </row>
    <row r="39" spans="1:6" x14ac:dyDescent="0.25">
      <c r="A39" s="55" t="s">
        <v>123</v>
      </c>
      <c r="B39" s="56" t="s">
        <v>124</v>
      </c>
      <c r="C39" s="84">
        <v>1500</v>
      </c>
      <c r="D39" s="84">
        <v>1500</v>
      </c>
      <c r="E39" s="84">
        <v>1520</v>
      </c>
      <c r="F39" s="84"/>
    </row>
    <row r="40" spans="1:6" x14ac:dyDescent="0.25">
      <c r="A40" s="55" t="s">
        <v>125</v>
      </c>
      <c r="B40" s="56" t="s">
        <v>126</v>
      </c>
      <c r="C40" s="84">
        <v>233500</v>
      </c>
      <c r="D40" s="84">
        <v>233500</v>
      </c>
      <c r="E40" s="84">
        <v>331000</v>
      </c>
      <c r="F40" s="84"/>
    </row>
    <row r="41" spans="1:6" x14ac:dyDescent="0.25">
      <c r="A41" s="55" t="s">
        <v>127</v>
      </c>
      <c r="B41" s="56" t="s">
        <v>128</v>
      </c>
      <c r="C41" s="84">
        <v>1548</v>
      </c>
      <c r="D41" s="84">
        <v>1548</v>
      </c>
      <c r="E41" s="84">
        <v>837</v>
      </c>
      <c r="F41" s="84"/>
    </row>
    <row r="42" spans="1:6" x14ac:dyDescent="0.25">
      <c r="A42" s="53" t="s">
        <v>129</v>
      </c>
      <c r="B42" s="54" t="s">
        <v>130</v>
      </c>
      <c r="C42" s="83">
        <f>C43</f>
        <v>1600</v>
      </c>
      <c r="D42" s="83">
        <f>D43</f>
        <v>1600</v>
      </c>
      <c r="E42" s="83">
        <f>E43</f>
        <v>1000</v>
      </c>
      <c r="F42" s="83">
        <f>(E42*100)/D42</f>
        <v>62.5</v>
      </c>
    </row>
    <row r="43" spans="1:6" ht="26.4" x14ac:dyDescent="0.25">
      <c r="A43" s="55" t="s">
        <v>131</v>
      </c>
      <c r="B43" s="56" t="s">
        <v>132</v>
      </c>
      <c r="C43" s="84">
        <v>1600</v>
      </c>
      <c r="D43" s="84">
        <v>1600</v>
      </c>
      <c r="E43" s="84">
        <v>1000</v>
      </c>
      <c r="F43" s="84"/>
    </row>
    <row r="44" spans="1:6" x14ac:dyDescent="0.25">
      <c r="A44" s="53" t="s">
        <v>133</v>
      </c>
      <c r="B44" s="54" t="s">
        <v>134</v>
      </c>
      <c r="C44" s="83">
        <f>C45+C46+C47</f>
        <v>2301</v>
      </c>
      <c r="D44" s="83">
        <f>D45+D46+D47</f>
        <v>2301</v>
      </c>
      <c r="E44" s="83">
        <f>E45+E46+E47</f>
        <v>1280</v>
      </c>
      <c r="F44" s="83">
        <f>(E44*100)/D44</f>
        <v>55.627987831377659</v>
      </c>
    </row>
    <row r="45" spans="1:6" x14ac:dyDescent="0.25">
      <c r="A45" s="55" t="s">
        <v>135</v>
      </c>
      <c r="B45" s="56" t="s">
        <v>136</v>
      </c>
      <c r="C45" s="84">
        <v>401</v>
      </c>
      <c r="D45" s="84">
        <v>401</v>
      </c>
      <c r="E45" s="84">
        <v>300</v>
      </c>
      <c r="F45" s="84"/>
    </row>
    <row r="46" spans="1:6" x14ac:dyDescent="0.25">
      <c r="A46" s="55" t="s">
        <v>137</v>
      </c>
      <c r="B46" s="56" t="s">
        <v>138</v>
      </c>
      <c r="C46" s="84">
        <v>1500</v>
      </c>
      <c r="D46" s="84">
        <v>1500</v>
      </c>
      <c r="E46" s="84">
        <v>980</v>
      </c>
      <c r="F46" s="84"/>
    </row>
    <row r="47" spans="1:6" x14ac:dyDescent="0.25">
      <c r="A47" s="55" t="s">
        <v>139</v>
      </c>
      <c r="B47" s="56" t="s">
        <v>134</v>
      </c>
      <c r="C47" s="84">
        <v>400</v>
      </c>
      <c r="D47" s="84">
        <v>400</v>
      </c>
      <c r="E47" s="84">
        <v>0</v>
      </c>
      <c r="F47" s="84"/>
    </row>
    <row r="48" spans="1:6" x14ac:dyDescent="0.25">
      <c r="A48" s="51" t="s">
        <v>140</v>
      </c>
      <c r="B48" s="52" t="s">
        <v>141</v>
      </c>
      <c r="C48" s="82">
        <f>C49+C51</f>
        <v>1814</v>
      </c>
      <c r="D48" s="82">
        <f>D49+D51</f>
        <v>1814</v>
      </c>
      <c r="E48" s="82">
        <f>E49+E51</f>
        <v>938.44</v>
      </c>
      <c r="F48" s="81">
        <f>(E48*100)/D48</f>
        <v>51.733186328555675</v>
      </c>
    </row>
    <row r="49" spans="1:6" x14ac:dyDescent="0.25">
      <c r="A49" s="53" t="s">
        <v>142</v>
      </c>
      <c r="B49" s="54" t="s">
        <v>143</v>
      </c>
      <c r="C49" s="83">
        <f>C50</f>
        <v>24</v>
      </c>
      <c r="D49" s="83">
        <f>D50</f>
        <v>24</v>
      </c>
      <c r="E49" s="83">
        <f>E50</f>
        <v>33.44</v>
      </c>
      <c r="F49" s="83">
        <f>(E49*100)/D49</f>
        <v>139.33333333333334</v>
      </c>
    </row>
    <row r="50" spans="1:6" ht="26.4" x14ac:dyDescent="0.25">
      <c r="A50" s="55" t="s">
        <v>144</v>
      </c>
      <c r="B50" s="56" t="s">
        <v>145</v>
      </c>
      <c r="C50" s="84">
        <v>24</v>
      </c>
      <c r="D50" s="84">
        <v>24</v>
      </c>
      <c r="E50" s="84">
        <v>33.44</v>
      </c>
      <c r="F50" s="84"/>
    </row>
    <row r="51" spans="1:6" x14ac:dyDescent="0.25">
      <c r="A51" s="53" t="s">
        <v>146</v>
      </c>
      <c r="B51" s="54" t="s">
        <v>147</v>
      </c>
      <c r="C51" s="83">
        <f>C52</f>
        <v>1790</v>
      </c>
      <c r="D51" s="83">
        <f>D52</f>
        <v>1790</v>
      </c>
      <c r="E51" s="83">
        <f>E52</f>
        <v>905</v>
      </c>
      <c r="F51" s="83">
        <f>(E51*100)/D51</f>
        <v>50.558659217877093</v>
      </c>
    </row>
    <row r="52" spans="1:6" x14ac:dyDescent="0.25">
      <c r="A52" s="55" t="s">
        <v>148</v>
      </c>
      <c r="B52" s="56" t="s">
        <v>149</v>
      </c>
      <c r="C52" s="84">
        <v>1790</v>
      </c>
      <c r="D52" s="84">
        <v>1790</v>
      </c>
      <c r="E52" s="84">
        <v>905</v>
      </c>
      <c r="F52" s="84"/>
    </row>
    <row r="53" spans="1:6" x14ac:dyDescent="0.25">
      <c r="A53" s="49" t="s">
        <v>150</v>
      </c>
      <c r="B53" s="50" t="s">
        <v>151</v>
      </c>
      <c r="C53" s="80">
        <f>C54</f>
        <v>5398</v>
      </c>
      <c r="D53" s="80">
        <f>D54</f>
        <v>5398</v>
      </c>
      <c r="E53" s="80">
        <f>E54</f>
        <v>1573.91</v>
      </c>
      <c r="F53" s="81">
        <f>(E53*100)/D53</f>
        <v>29.15728047424972</v>
      </c>
    </row>
    <row r="54" spans="1:6" x14ac:dyDescent="0.25">
      <c r="A54" s="51" t="s">
        <v>152</v>
      </c>
      <c r="B54" s="52" t="s">
        <v>153</v>
      </c>
      <c r="C54" s="82">
        <f>C55+C57</f>
        <v>5398</v>
      </c>
      <c r="D54" s="82">
        <f>D55+D57</f>
        <v>5398</v>
      </c>
      <c r="E54" s="82">
        <f>E55+E57</f>
        <v>1573.91</v>
      </c>
      <c r="F54" s="81">
        <f>(E54*100)/D54</f>
        <v>29.15728047424972</v>
      </c>
    </row>
    <row r="55" spans="1:6" x14ac:dyDescent="0.25">
      <c r="A55" s="53" t="s">
        <v>154</v>
      </c>
      <c r="B55" s="54" t="s">
        <v>155</v>
      </c>
      <c r="C55" s="83">
        <f>C56</f>
        <v>1858</v>
      </c>
      <c r="D55" s="83">
        <f>D56</f>
        <v>1858</v>
      </c>
      <c r="E55" s="83">
        <f>E56</f>
        <v>0</v>
      </c>
      <c r="F55" s="83">
        <f>(E55*100)/D55</f>
        <v>0</v>
      </c>
    </row>
    <row r="56" spans="1:6" x14ac:dyDescent="0.25">
      <c r="A56" s="55" t="s">
        <v>156</v>
      </c>
      <c r="B56" s="56" t="s">
        <v>157</v>
      </c>
      <c r="C56" s="84">
        <v>1858</v>
      </c>
      <c r="D56" s="84">
        <v>1858</v>
      </c>
      <c r="E56" s="84">
        <v>0</v>
      </c>
      <c r="F56" s="84"/>
    </row>
    <row r="57" spans="1:6" x14ac:dyDescent="0.25">
      <c r="A57" s="53" t="s">
        <v>158</v>
      </c>
      <c r="B57" s="54" t="s">
        <v>159</v>
      </c>
      <c r="C57" s="83">
        <f>C58</f>
        <v>3540</v>
      </c>
      <c r="D57" s="83">
        <f>D58</f>
        <v>3540</v>
      </c>
      <c r="E57" s="83">
        <f>E58</f>
        <v>1573.91</v>
      </c>
      <c r="F57" s="83">
        <f>(E57*100)/D57</f>
        <v>44.460734463276836</v>
      </c>
    </row>
    <row r="58" spans="1:6" x14ac:dyDescent="0.25">
      <c r="A58" s="55" t="s">
        <v>160</v>
      </c>
      <c r="B58" s="56" t="s">
        <v>161</v>
      </c>
      <c r="C58" s="84">
        <v>3540</v>
      </c>
      <c r="D58" s="84">
        <v>3540</v>
      </c>
      <c r="E58" s="84">
        <v>1573.91</v>
      </c>
      <c r="F58" s="84"/>
    </row>
    <row r="59" spans="1:6" x14ac:dyDescent="0.25">
      <c r="A59" s="49" t="s">
        <v>50</v>
      </c>
      <c r="B59" s="50" t="s">
        <v>51</v>
      </c>
      <c r="C59" s="80">
        <f t="shared" ref="C59:E60" si="0">C60</f>
        <v>1983481</v>
      </c>
      <c r="D59" s="80">
        <f t="shared" si="0"/>
        <v>1983481</v>
      </c>
      <c r="E59" s="80">
        <f t="shared" si="0"/>
        <v>1285481.3799999999</v>
      </c>
      <c r="F59" s="81">
        <f>(E59*100)/D59</f>
        <v>64.809361924818035</v>
      </c>
    </row>
    <row r="60" spans="1:6" x14ac:dyDescent="0.25">
      <c r="A60" s="51" t="s">
        <v>64</v>
      </c>
      <c r="B60" s="52" t="s">
        <v>65</v>
      </c>
      <c r="C60" s="82">
        <f t="shared" si="0"/>
        <v>1983481</v>
      </c>
      <c r="D60" s="82">
        <f t="shared" si="0"/>
        <v>1983481</v>
      </c>
      <c r="E60" s="82">
        <f t="shared" si="0"/>
        <v>1285481.3799999999</v>
      </c>
      <c r="F60" s="81">
        <f>(E60*100)/D60</f>
        <v>64.809361924818035</v>
      </c>
    </row>
    <row r="61" spans="1:6" ht="26.4" x14ac:dyDescent="0.25">
      <c r="A61" s="53" t="s">
        <v>66</v>
      </c>
      <c r="B61" s="54" t="s">
        <v>67</v>
      </c>
      <c r="C61" s="83">
        <f>C62+C63</f>
        <v>1983481</v>
      </c>
      <c r="D61" s="83">
        <f>D62+D63</f>
        <v>1983481</v>
      </c>
      <c r="E61" s="83">
        <f>E62+E63</f>
        <v>1285481.3799999999</v>
      </c>
      <c r="F61" s="83">
        <f>(E61*100)/D61</f>
        <v>64.809361924818035</v>
      </c>
    </row>
    <row r="62" spans="1:6" x14ac:dyDescent="0.25">
      <c r="A62" s="55" t="s">
        <v>68</v>
      </c>
      <c r="B62" s="56" t="s">
        <v>69</v>
      </c>
      <c r="C62" s="84">
        <v>1978083</v>
      </c>
      <c r="D62" s="84">
        <v>1978083</v>
      </c>
      <c r="E62" s="84">
        <v>1283907.47</v>
      </c>
      <c r="F62" s="84"/>
    </row>
    <row r="63" spans="1:6" ht="26.4" x14ac:dyDescent="0.25">
      <c r="A63" s="55" t="s">
        <v>70</v>
      </c>
      <c r="B63" s="56" t="s">
        <v>71</v>
      </c>
      <c r="C63" s="84">
        <v>5398</v>
      </c>
      <c r="D63" s="84">
        <v>5398</v>
      </c>
      <c r="E63" s="84">
        <v>1573.91</v>
      </c>
      <c r="F63" s="84"/>
    </row>
    <row r="64" spans="1:6" x14ac:dyDescent="0.25">
      <c r="A64" s="48" t="s">
        <v>74</v>
      </c>
      <c r="B64" s="48" t="s">
        <v>182</v>
      </c>
      <c r="C64" s="78">
        <f t="shared" ref="C64:E67" si="1">C65</f>
        <v>1858</v>
      </c>
      <c r="D64" s="78">
        <f t="shared" si="1"/>
        <v>1858</v>
      </c>
      <c r="E64" s="78">
        <f t="shared" si="1"/>
        <v>0</v>
      </c>
      <c r="F64" s="79">
        <f>(E64*100)/D64</f>
        <v>0</v>
      </c>
    </row>
    <row r="65" spans="1:6" x14ac:dyDescent="0.25">
      <c r="A65" s="49" t="s">
        <v>150</v>
      </c>
      <c r="B65" s="50" t="s">
        <v>151</v>
      </c>
      <c r="C65" s="80">
        <f t="shared" si="1"/>
        <v>1858</v>
      </c>
      <c r="D65" s="80">
        <f t="shared" si="1"/>
        <v>1858</v>
      </c>
      <c r="E65" s="80">
        <f t="shared" si="1"/>
        <v>0</v>
      </c>
      <c r="F65" s="81">
        <f>(E65*100)/D65</f>
        <v>0</v>
      </c>
    </row>
    <row r="66" spans="1:6" x14ac:dyDescent="0.25">
      <c r="A66" s="51" t="s">
        <v>152</v>
      </c>
      <c r="B66" s="52" t="s">
        <v>153</v>
      </c>
      <c r="C66" s="82">
        <f t="shared" si="1"/>
        <v>1858</v>
      </c>
      <c r="D66" s="82">
        <f t="shared" si="1"/>
        <v>1858</v>
      </c>
      <c r="E66" s="82">
        <f t="shared" si="1"/>
        <v>0</v>
      </c>
      <c r="F66" s="81">
        <f>(E66*100)/D66</f>
        <v>0</v>
      </c>
    </row>
    <row r="67" spans="1:6" x14ac:dyDescent="0.25">
      <c r="A67" s="53" t="s">
        <v>154</v>
      </c>
      <c r="B67" s="54" t="s">
        <v>155</v>
      </c>
      <c r="C67" s="83">
        <f t="shared" si="1"/>
        <v>1858</v>
      </c>
      <c r="D67" s="83">
        <f t="shared" si="1"/>
        <v>1858</v>
      </c>
      <c r="E67" s="83">
        <f t="shared" si="1"/>
        <v>0</v>
      </c>
      <c r="F67" s="83">
        <f>(E67*100)/D67</f>
        <v>0</v>
      </c>
    </row>
    <row r="68" spans="1:6" x14ac:dyDescent="0.25">
      <c r="A68" s="55" t="s">
        <v>156</v>
      </c>
      <c r="B68" s="56" t="s">
        <v>157</v>
      </c>
      <c r="C68" s="84">
        <v>1858</v>
      </c>
      <c r="D68" s="84">
        <v>1858</v>
      </c>
      <c r="E68" s="84">
        <v>0</v>
      </c>
      <c r="F68" s="84"/>
    </row>
    <row r="69" spans="1:6" x14ac:dyDescent="0.25">
      <c r="A69" s="49" t="s">
        <v>50</v>
      </c>
      <c r="B69" s="50" t="s">
        <v>51</v>
      </c>
      <c r="C69" s="80">
        <f t="shared" ref="C69:E71" si="2">C70</f>
        <v>1858</v>
      </c>
      <c r="D69" s="80">
        <f t="shared" si="2"/>
        <v>1858</v>
      </c>
      <c r="E69" s="80">
        <f t="shared" si="2"/>
        <v>0</v>
      </c>
      <c r="F69" s="81">
        <f>(E69*100)/D69</f>
        <v>0</v>
      </c>
    </row>
    <row r="70" spans="1:6" x14ac:dyDescent="0.25">
      <c r="A70" s="51" t="s">
        <v>58</v>
      </c>
      <c r="B70" s="52" t="s">
        <v>59</v>
      </c>
      <c r="C70" s="82">
        <f t="shared" si="2"/>
        <v>1858</v>
      </c>
      <c r="D70" s="82">
        <f t="shared" si="2"/>
        <v>1858</v>
      </c>
      <c r="E70" s="82">
        <f t="shared" si="2"/>
        <v>0</v>
      </c>
      <c r="F70" s="81">
        <f>(E70*100)/D70</f>
        <v>0</v>
      </c>
    </row>
    <row r="71" spans="1:6" x14ac:dyDescent="0.25">
      <c r="A71" s="53" t="s">
        <v>60</v>
      </c>
      <c r="B71" s="54" t="s">
        <v>61</v>
      </c>
      <c r="C71" s="83">
        <f t="shared" si="2"/>
        <v>1858</v>
      </c>
      <c r="D71" s="83">
        <f t="shared" si="2"/>
        <v>1858</v>
      </c>
      <c r="E71" s="83">
        <f t="shared" si="2"/>
        <v>0</v>
      </c>
      <c r="F71" s="83">
        <f>(E71*100)/D71</f>
        <v>0</v>
      </c>
    </row>
    <row r="72" spans="1:6" x14ac:dyDescent="0.25">
      <c r="A72" s="55" t="s">
        <v>62</v>
      </c>
      <c r="B72" s="56" t="s">
        <v>63</v>
      </c>
      <c r="C72" s="84">
        <v>1858</v>
      </c>
      <c r="D72" s="84">
        <v>1858</v>
      </c>
      <c r="E72" s="84">
        <v>0</v>
      </c>
      <c r="F72" s="84"/>
    </row>
    <row r="73" spans="1:6" x14ac:dyDescent="0.25">
      <c r="A73" s="48" t="s">
        <v>175</v>
      </c>
      <c r="B73" s="48" t="s">
        <v>183</v>
      </c>
      <c r="C73" s="78"/>
      <c r="D73" s="78"/>
      <c r="E73" s="78"/>
      <c r="F73" s="79" t="e">
        <f>(E73*100)/D73</f>
        <v>#DIV/0!</v>
      </c>
    </row>
    <row r="74" spans="1:6" x14ac:dyDescent="0.25">
      <c r="A74" s="49" t="s">
        <v>50</v>
      </c>
      <c r="B74" s="50" t="s">
        <v>51</v>
      </c>
      <c r="C74" s="80">
        <f t="shared" ref="C74:E76" si="3">C75</f>
        <v>0</v>
      </c>
      <c r="D74" s="80">
        <f t="shared" si="3"/>
        <v>0</v>
      </c>
      <c r="E74" s="80">
        <f t="shared" si="3"/>
        <v>0</v>
      </c>
      <c r="F74" s="81" t="e">
        <f>(E74*100)/D74</f>
        <v>#DIV/0!</v>
      </c>
    </row>
    <row r="75" spans="1:6" x14ac:dyDescent="0.25">
      <c r="A75" s="51" t="s">
        <v>52</v>
      </c>
      <c r="B75" s="52" t="s">
        <v>53</v>
      </c>
      <c r="C75" s="82">
        <f t="shared" si="3"/>
        <v>0</v>
      </c>
      <c r="D75" s="82">
        <f t="shared" si="3"/>
        <v>0</v>
      </c>
      <c r="E75" s="82">
        <f t="shared" si="3"/>
        <v>0</v>
      </c>
      <c r="F75" s="81" t="e">
        <f>(E75*100)/D75</f>
        <v>#DIV/0!</v>
      </c>
    </row>
    <row r="76" spans="1:6" x14ac:dyDescent="0.25">
      <c r="A76" s="53" t="s">
        <v>54</v>
      </c>
      <c r="B76" s="54" t="s">
        <v>55</v>
      </c>
      <c r="C76" s="83">
        <f t="shared" si="3"/>
        <v>0</v>
      </c>
      <c r="D76" s="83">
        <f t="shared" si="3"/>
        <v>0</v>
      </c>
      <c r="E76" s="83">
        <f t="shared" si="3"/>
        <v>0</v>
      </c>
      <c r="F76" s="83" t="e">
        <f>(E76*100)/D76</f>
        <v>#DIV/0!</v>
      </c>
    </row>
    <row r="77" spans="1:6" x14ac:dyDescent="0.25">
      <c r="A77" s="55" t="s">
        <v>56</v>
      </c>
      <c r="B77" s="56" t="s">
        <v>57</v>
      </c>
      <c r="C77" s="84">
        <v>0</v>
      </c>
      <c r="D77" s="84">
        <v>0</v>
      </c>
      <c r="E77" s="84">
        <v>0</v>
      </c>
      <c r="F77" s="84"/>
    </row>
    <row r="78" spans="1:6" s="57" customFormat="1" x14ac:dyDescent="0.25"/>
    <row r="79" spans="1:6" s="57" customFormat="1" x14ac:dyDescent="0.25"/>
    <row r="80" spans="1:6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pans="1:3" s="57" customFormat="1" x14ac:dyDescent="0.25"/>
    <row r="1218" spans="1:3" x14ac:dyDescent="0.25">
      <c r="A1218" s="57"/>
      <c r="B1218" s="57"/>
      <c r="C1218" s="57"/>
    </row>
    <row r="1219" spans="1:3" x14ac:dyDescent="0.25">
      <c r="A1219" s="57"/>
      <c r="B1219" s="57"/>
      <c r="C1219" s="57"/>
    </row>
    <row r="1220" spans="1:3" x14ac:dyDescent="0.25">
      <c r="A1220" s="57"/>
      <c r="B1220" s="57"/>
      <c r="C1220" s="57"/>
    </row>
    <row r="1221" spans="1:3" x14ac:dyDescent="0.25">
      <c r="A1221" s="57"/>
      <c r="B1221" s="57"/>
      <c r="C1221" s="57"/>
    </row>
    <row r="1222" spans="1:3" x14ac:dyDescent="0.25">
      <c r="A1222" s="57"/>
      <c r="B1222" s="57"/>
      <c r="C1222" s="57"/>
    </row>
    <row r="1223" spans="1:3" x14ac:dyDescent="0.25">
      <c r="A1223" s="57"/>
      <c r="B1223" s="57"/>
      <c r="C1223" s="57"/>
    </row>
    <row r="1224" spans="1:3" x14ac:dyDescent="0.25">
      <c r="A1224" s="57"/>
      <c r="B1224" s="57"/>
      <c r="C1224" s="57"/>
    </row>
    <row r="1225" spans="1:3" x14ac:dyDescent="0.25">
      <c r="A1225" s="57"/>
      <c r="B1225" s="57"/>
      <c r="C1225" s="57"/>
    </row>
    <row r="1226" spans="1:3" x14ac:dyDescent="0.25">
      <c r="A1226" s="57"/>
      <c r="B1226" s="57"/>
      <c r="C1226" s="57"/>
    </row>
    <row r="1227" spans="1:3" x14ac:dyDescent="0.25">
      <c r="A1227" s="57"/>
      <c r="B1227" s="57"/>
      <c r="C1227" s="57"/>
    </row>
    <row r="1228" spans="1:3" x14ac:dyDescent="0.25">
      <c r="A1228" s="57"/>
      <c r="B1228" s="57"/>
      <c r="C1228" s="57"/>
    </row>
    <row r="1229" spans="1:3" x14ac:dyDescent="0.25">
      <c r="A1229" s="57"/>
      <c r="B1229" s="57"/>
      <c r="C1229" s="57"/>
    </row>
    <row r="1230" spans="1:3" x14ac:dyDescent="0.25">
      <c r="A1230" s="57"/>
      <c r="B1230" s="57"/>
      <c r="C1230" s="57"/>
    </row>
    <row r="1231" spans="1:3" x14ac:dyDescent="0.25">
      <c r="A1231" s="57"/>
      <c r="B1231" s="57"/>
      <c r="C1231" s="57"/>
    </row>
    <row r="1232" spans="1:3" x14ac:dyDescent="0.25">
      <c r="A1232" s="57"/>
      <c r="B1232" s="57"/>
      <c r="C1232" s="57"/>
    </row>
    <row r="1233" spans="1:3" x14ac:dyDescent="0.25">
      <c r="A1233" s="57"/>
      <c r="B1233" s="57"/>
      <c r="C1233" s="57"/>
    </row>
    <row r="1234" spans="1:3" x14ac:dyDescent="0.25">
      <c r="A1234" s="57"/>
      <c r="B1234" s="57"/>
      <c r="C1234" s="57"/>
    </row>
    <row r="1235" spans="1:3" x14ac:dyDescent="0.25">
      <c r="A1235" s="57"/>
      <c r="B1235" s="57"/>
      <c r="C1235" s="57"/>
    </row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40"/>
      <c r="B1255" s="40"/>
      <c r="C1255" s="40"/>
    </row>
    <row r="1256" spans="1:3" x14ac:dyDescent="0.25">
      <c r="A1256" s="40"/>
      <c r="B1256" s="40"/>
      <c r="C1256" s="40"/>
    </row>
    <row r="1257" spans="1:3" x14ac:dyDescent="0.25">
      <c r="A1257" s="40"/>
      <c r="B1257" s="40"/>
      <c r="C1257" s="40"/>
    </row>
    <row r="1258" spans="1:3" x14ac:dyDescent="0.25">
      <c r="A1258" s="40"/>
      <c r="B1258" s="40"/>
      <c r="C1258" s="40"/>
    </row>
    <row r="1259" spans="1:3" x14ac:dyDescent="0.25">
      <c r="A1259" s="40"/>
      <c r="B1259" s="40"/>
      <c r="C1259" s="40"/>
    </row>
    <row r="1260" spans="1:3" x14ac:dyDescent="0.25">
      <c r="A1260" s="40"/>
      <c r="B1260" s="40"/>
      <c r="C1260" s="40"/>
    </row>
    <row r="1261" spans="1:3" x14ac:dyDescent="0.25">
      <c r="A1261" s="40"/>
      <c r="B1261" s="40"/>
      <c r="C1261" s="40"/>
    </row>
    <row r="1262" spans="1:3" x14ac:dyDescent="0.25">
      <c r="A1262" s="40"/>
      <c r="B1262" s="40"/>
      <c r="C1262" s="40"/>
    </row>
    <row r="1263" spans="1:3" x14ac:dyDescent="0.25">
      <c r="A1263" s="40"/>
      <c r="B1263" s="40"/>
      <c r="C1263" s="40"/>
    </row>
    <row r="1264" spans="1:3" x14ac:dyDescent="0.25">
      <c r="A1264" s="40"/>
      <c r="B1264" s="40"/>
      <c r="C1264" s="40"/>
    </row>
    <row r="1265" s="40" customFormat="1" x14ac:dyDescent="0.25"/>
    <row r="1266" s="40" customFormat="1" x14ac:dyDescent="0.25"/>
    <row r="1267" s="40" customFormat="1" x14ac:dyDescent="0.25"/>
    <row r="1268" s="40" customFormat="1" x14ac:dyDescent="0.25"/>
    <row r="1269" s="40" customFormat="1" x14ac:dyDescent="0.25"/>
    <row r="1270" s="40" customFormat="1" x14ac:dyDescent="0.25"/>
    <row r="1271" s="40" customFormat="1" x14ac:dyDescent="0.25"/>
    <row r="1272" s="40" customFormat="1" x14ac:dyDescent="0.25"/>
    <row r="1273" s="40" customFormat="1" x14ac:dyDescent="0.25"/>
    <row r="1274" s="40" customFormat="1" x14ac:dyDescent="0.25"/>
    <row r="1275" s="40" customFormat="1" x14ac:dyDescent="0.25"/>
    <row r="1276" s="40" customFormat="1" x14ac:dyDescent="0.25"/>
    <row r="1277" s="40" customFormat="1" x14ac:dyDescent="0.25"/>
    <row r="1278" s="40" customFormat="1" x14ac:dyDescent="0.25"/>
    <row r="1279" s="40" customFormat="1" x14ac:dyDescent="0.25"/>
    <row r="1280" s="40" customFormat="1" x14ac:dyDescent="0.25"/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2023-07-24T12:33:14Z</cp:lastPrinted>
  <dcterms:created xsi:type="dcterms:W3CDTF">2022-08-12T12:51:27Z</dcterms:created>
  <dcterms:modified xsi:type="dcterms:W3CDTF">2024-07-12T07:55:49Z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