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BORO\A HITNO a\P R O J E K T I obiteljske stamb poslovne\C ŽUP SUD\Rušenje garaže 856\T roškovnik\"/>
    </mc:Choice>
  </mc:AlternateContent>
  <xr:revisionPtr revIDLastSave="0" documentId="13_ncr:1_{FA1DE48C-2C23-43A3-A60D-FEEAB962C33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Troškovnik uklanjanja građevine" sheetId="1" r:id="rId1"/>
  </sheets>
  <definedNames>
    <definedName name="_xlnm.Print_Area" localSheetId="0">'Troškovnik uklanjanja građevine'!$A$2:$G$192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155" i="1" l="1"/>
  <c r="G153" i="1"/>
  <c r="G151" i="1"/>
  <c r="A182" i="1"/>
  <c r="B182" i="1"/>
  <c r="B157" i="1"/>
  <c r="A157" i="1"/>
  <c r="G149" i="1"/>
  <c r="G147" i="1"/>
  <c r="A184" i="1"/>
  <c r="B184" i="1"/>
  <c r="G165" i="1"/>
  <c r="G157" i="1" l="1"/>
  <c r="G182" i="1" s="1"/>
  <c r="B142" i="1"/>
  <c r="A142" i="1"/>
  <c r="G52" i="1"/>
  <c r="G50" i="1"/>
  <c r="B167" i="1"/>
  <c r="A167" i="1"/>
  <c r="G163" i="1"/>
  <c r="G167" i="1" s="1"/>
  <c r="G184" i="1" s="1"/>
  <c r="G126" i="1"/>
  <c r="G106" i="1" l="1"/>
  <c r="G140" i="1" l="1"/>
  <c r="G142" i="1" s="1"/>
  <c r="G180" i="1" s="1"/>
  <c r="G122" i="1"/>
  <c r="G94" i="1"/>
  <c r="G90" i="1" l="1"/>
  <c r="G85" i="1" l="1"/>
  <c r="G132" i="1" l="1"/>
  <c r="G130" i="1"/>
  <c r="G128" i="1" l="1"/>
  <c r="G124" i="1"/>
  <c r="G104" i="1"/>
  <c r="G112" i="1"/>
  <c r="G114" i="1"/>
  <c r="G108" i="1"/>
  <c r="G110" i="1"/>
  <c r="G134" i="1" l="1"/>
  <c r="G102" i="1"/>
  <c r="G101" i="1"/>
  <c r="G100" i="1"/>
  <c r="G99" i="1"/>
  <c r="G98" i="1"/>
  <c r="G97" i="1"/>
  <c r="G92" i="1"/>
  <c r="G91" i="1"/>
  <c r="G89" i="1"/>
  <c r="G88" i="1"/>
  <c r="G83" i="1"/>
  <c r="G82" i="1"/>
  <c r="G81" i="1"/>
  <c r="G80" i="1"/>
  <c r="G71" i="1"/>
  <c r="G72" i="1"/>
  <c r="G73" i="1"/>
  <c r="G178" i="1" l="1"/>
  <c r="G77" i="1"/>
  <c r="G75" i="1"/>
  <c r="G68" i="1"/>
  <c r="G56" i="1"/>
  <c r="G54" i="1"/>
  <c r="G61" i="1" l="1"/>
  <c r="G116" i="1"/>
  <c r="G176" i="1" s="1"/>
  <c r="G174" i="1" l="1"/>
  <c r="G186" i="1" s="1"/>
  <c r="G188" i="1" l="1"/>
  <c r="G190" i="1" s="1"/>
</calcChain>
</file>

<file path=xl/sharedStrings.xml><?xml version="1.0" encoding="utf-8"?>
<sst xmlns="http://schemas.openxmlformats.org/spreadsheetml/2006/main" count="195" uniqueCount="141">
  <si>
    <t>OPĆI UVJETI ZA IZVEDBU GRAĐEVINE ( O.U.)</t>
  </si>
  <si>
    <t>O.U.  1.  Jedinične cijene</t>
  </si>
  <si>
    <t>O.U.  2.  Izvedba prema projektu  i eventualne izmjene</t>
  </si>
  <si>
    <t xml:space="preserve">O.U.  3.   Osiguranje radova      </t>
  </si>
  <si>
    <t xml:space="preserve">
</t>
  </si>
  <si>
    <t xml:space="preserve"> O.U.  4.  Čuvanje građevine</t>
  </si>
  <si>
    <t>O.U.  5.  Postrojenja za rad</t>
  </si>
  <si>
    <t>O.U.  6.  Kvaliteta izvedenih radova</t>
  </si>
  <si>
    <t>O.U.   7.    Čišćenje građevine</t>
  </si>
  <si>
    <t>TEHNIČKI UVJETI IZVEDBE  ( T.U. )</t>
  </si>
  <si>
    <t>A.</t>
  </si>
  <si>
    <t>GRAĐEVINSKI RADOVI</t>
  </si>
  <si>
    <t>1.1.</t>
  </si>
  <si>
    <t>kompl</t>
  </si>
  <si>
    <t>1.2.</t>
  </si>
  <si>
    <t>kom</t>
  </si>
  <si>
    <t>m2</t>
  </si>
  <si>
    <t>m3</t>
  </si>
  <si>
    <t>TROŠKOVNIK UKLANJANJA GRAĐEVINE</t>
  </si>
  <si>
    <t>Red.br.</t>
  </si>
  <si>
    <t>OPIS RADA</t>
  </si>
  <si>
    <t>Jed.mj.</t>
  </si>
  <si>
    <t>Količina</t>
  </si>
  <si>
    <t>Jed.cjena</t>
  </si>
  <si>
    <t>Cijena</t>
  </si>
  <si>
    <t>PRIPREMNI RADOVI</t>
  </si>
  <si>
    <t>PRIPREMNI RADOVI UKUPNO EUR</t>
  </si>
  <si>
    <t>I.</t>
  </si>
  <si>
    <t>RADOVI DEMONTAŽE I RUŠENJA</t>
  </si>
  <si>
    <t>II.</t>
  </si>
  <si>
    <t>1. Prekidač</t>
  </si>
  <si>
    <t>2. Reflektor mali</t>
  </si>
  <si>
    <t>3. Nadzorna kamera</t>
  </si>
  <si>
    <t xml:space="preserve">1. Limena garažna vrata 294×219 cm </t>
  </si>
  <si>
    <t>2. Unutarnji zid debljine 28 cm</t>
  </si>
  <si>
    <t xml:space="preserve">1. Unutarnji zid debljine 22 cm </t>
  </si>
  <si>
    <t>3. Senzor pokreta</t>
  </si>
  <si>
    <t>4. Digitalni regulator</t>
  </si>
  <si>
    <t>5. Utičnica</t>
  </si>
  <si>
    <t>2. Lampa</t>
  </si>
  <si>
    <t>6. Karniša</t>
  </si>
  <si>
    <t>RADOVI DEMONTAŽE I RUŠENJA UKUPNO EUR</t>
  </si>
  <si>
    <t>III.</t>
  </si>
  <si>
    <r>
      <t xml:space="preserve">Izrada </t>
    </r>
    <r>
      <rPr>
        <b/>
        <sz val="10"/>
        <rFont val="Arial"/>
        <family val="2"/>
        <charset val="238"/>
      </rPr>
      <t>posteljice</t>
    </r>
    <r>
      <rPr>
        <sz val="10"/>
        <rFont val="Arial"/>
        <family val="2"/>
        <charset val="238"/>
      </rPr>
      <t xml:space="preserve">. Ovaj rad obuhvaća grubo i fino planiranje kamenog materijala i nabijanje do tražene zbijenosti.
Obračun po m2. 
</t>
    </r>
  </si>
  <si>
    <r>
      <t xml:space="preserve">Izrada </t>
    </r>
    <r>
      <rPr>
        <b/>
        <sz val="10"/>
        <rFont val="Arial"/>
        <family val="2"/>
        <charset val="238"/>
      </rPr>
      <t xml:space="preserve">nosivog sloja od zrnatog materijala. </t>
    </r>
    <r>
      <rPr>
        <sz val="10"/>
        <rFont val="Arial"/>
        <family val="2"/>
        <charset val="238"/>
      </rPr>
      <t xml:space="preserve">Nabava, dobava i ugradnja drobljenog kamenog materijala (0/63 mm), te izrada mehanički zbijenog nosivog sloja kolničke konstrukcije minimalne debljine </t>
    </r>
    <r>
      <rPr>
        <b/>
        <sz val="10"/>
        <rFont val="Arial"/>
        <family val="2"/>
        <charset val="238"/>
      </rPr>
      <t>20 cm</t>
    </r>
    <r>
      <rPr>
        <sz val="10"/>
        <rFont val="Arial"/>
        <family val="2"/>
        <charset val="238"/>
      </rPr>
      <t xml:space="preserve"> ispod kolnika. Za izradu ovog sloja koristiti zrnati kameni materijal odgovarajućeg granulometrijskog sastava i propisane čistoće, što je potrebno prethodno ispitati.
Sabijanje vršiti odgovarajućim vibracijskim strojevima, a potrebno je u dijelu kolnika postići zbijenost od Msmin = 100 MN/m2.
Obračun po m3 ugrađenog kamenog materijala.
</t>
    </r>
  </si>
  <si>
    <t>REKAPITULACIJA</t>
  </si>
  <si>
    <r>
      <t xml:space="preserve">Skidanje i demontaža zaostalih </t>
    </r>
    <r>
      <rPr>
        <b/>
        <sz val="10"/>
        <rFont val="Arial"/>
        <family val="2"/>
        <charset val="238"/>
      </rPr>
      <t>instalacija i vodiča</t>
    </r>
    <r>
      <rPr>
        <sz val="10"/>
        <rFont val="Arial"/>
        <family val="2"/>
        <charset val="238"/>
      </rPr>
      <t xml:space="preserve"> po vanjskim i unutarnjim zidovima i krovu zgrade prije samog rušenja zidova.
Obračun po m.</t>
    </r>
  </si>
  <si>
    <t>Napomena: Sve stavke radova demontaže i rušenja uključuju utovar/istovar, prijevoz, odlaganje na privremeni gradilišni deponij, sav potreban rad, materijal i transport za kompletnu izvedbu stavke. Materijal s privremene deponije uklanja se u što kraćem roku kako se ne bi ometao radni proces. Svim stavkama obuhvaćeno sav utovar s privremenog gradilišnog deponija, transport do reciklažnog/ gradskog deponija udaljenosti do 30 km, s istovarom i plaćanjem potrebnih kompletnih taksi, sav rad i materijal. Sve uključeno u jediničnu cijenu.</t>
  </si>
  <si>
    <r>
      <t xml:space="preserve">Demontaža </t>
    </r>
    <r>
      <rPr>
        <b/>
        <sz val="10"/>
        <rFont val="Arial"/>
        <family val="2"/>
        <charset val="238"/>
      </rPr>
      <t>opreme</t>
    </r>
    <r>
      <rPr>
        <sz val="10"/>
        <rFont val="Arial"/>
        <family val="2"/>
        <charset val="238"/>
      </rPr>
      <t xml:space="preserve"> razne namjene iz unutarnjih prostora, montirane na stropovima i zidovima prostorija. U cijenu uračunati demontažu, odvoz i zbrinjavanje otpada.
Obračun po komadu.</t>
    </r>
  </si>
  <si>
    <t>ZEMLJANI RADOVI - KOLNIČKA KONSTRUKCIJA</t>
  </si>
  <si>
    <t>2.1.</t>
  </si>
  <si>
    <t>2.2.</t>
  </si>
  <si>
    <t>2.3.</t>
  </si>
  <si>
    <t>2.4.</t>
  </si>
  <si>
    <t>2.5.</t>
  </si>
  <si>
    <t>2.6.</t>
  </si>
  <si>
    <t>2.7.</t>
  </si>
  <si>
    <t xml:space="preserve">3. Unutarnji stup dimenzija 26×26 cm </t>
  </si>
  <si>
    <t xml:space="preserve">4. Vanjski "L" zid iznad potpornog zida koji se ne uklanja debljine 20 cm </t>
  </si>
  <si>
    <t>2.8.</t>
  </si>
  <si>
    <t>2.9.</t>
  </si>
  <si>
    <t>2.10.</t>
  </si>
  <si>
    <t>2.11.</t>
  </si>
  <si>
    <t>2.12.</t>
  </si>
  <si>
    <t>2.13.</t>
  </si>
  <si>
    <t>3.1.</t>
  </si>
  <si>
    <t>3.2.</t>
  </si>
  <si>
    <t>3.3.</t>
  </si>
  <si>
    <t>3.4.</t>
  </si>
  <si>
    <t>3.5.</t>
  </si>
  <si>
    <t>3.6.</t>
  </si>
  <si>
    <t>5. Vanjski zid debljine 25 cm</t>
  </si>
  <si>
    <t>2.14.</t>
  </si>
  <si>
    <r>
      <t xml:space="preserve">Strojno - ručni </t>
    </r>
    <r>
      <rPr>
        <b/>
        <sz val="10"/>
        <rFont val="Arial"/>
        <family val="2"/>
        <charset val="238"/>
      </rPr>
      <t>iskop</t>
    </r>
    <r>
      <rPr>
        <sz val="10"/>
        <rFont val="Arial"/>
        <family val="2"/>
        <charset val="238"/>
      </rPr>
      <t xml:space="preserve"> ispod uklonjenog objekta u visini od 20 cm. Stavka uključuje odvoz materijala na odlagalište. 
Obračun količine iskopa po m3 u sraslom stanju.
</t>
    </r>
  </si>
  <si>
    <r>
      <rPr>
        <sz val="10"/>
        <rFont val="Arial"/>
        <family val="2"/>
        <charset val="238"/>
      </rPr>
      <t xml:space="preserve">1.1.    Jedinične cijene pojedinih stavki opisa radova sadrže naknadu za posve završen rad uključujući  sav potreban materijal za ugradnju i dr. materijal , komponente za montažu , prefabricirane i radionički izrađene elemente , gotove proizvode i sl i. dr. ,opremu i dr. , svu potrebnu radnu glavnu i pomoćnu radnu snagu ,sve  pripremne , glavne i  dr. i završne radove , sve transporte , utovare istovare , sva osiguranja i sve troškove koji se pojave u bilo kojem obliku za potrebe izvedbe   ugovorenih radova.
1.2.    U jediničnoj cijeni izvoditelj ima pravo zaračunati faktor osnovom zakonskih propisa  i sl. koji
faktor sadrži sve režijske troškove uprave  i  prodaje i  sve troškove uzrokovane općim , tehničkim ili pak posebnim uvjetima za izvođenje ugovorenih radova.
</t>
    </r>
    <r>
      <rPr>
        <i/>
        <sz val="10"/>
        <rFont val="Arial"/>
        <family val="2"/>
        <charset val="238"/>
      </rPr>
      <t xml:space="preserve">
</t>
    </r>
  </si>
  <si>
    <t xml:space="preserve">1.3.     Faktor izvoditelja obuhvaća  i  slijedeće :
        -  zimske  i ljetne uvjete rada ovisno o ugovorenim rokovima izvedbe
        -  troškove najma  i  sl. za posuđene strojeve , opremu  i  sl.
        -  sve režije gradilišta , pomoćna sredstva , alate , skele ,strojeve  i  dr.
        -  sva  povremena ( svakodnevno  čišćenje ) i završno čišćenje za primopredaju i tehnički      
           pregled
        -  sva potrebna propisana ispitivanja materijala za ugradnju , opreme  i dr. uključivo i ažurnu 
           nabavku atesta  i dr. dokaza o kvaliteti isporučenih materijala i izvedenih radova
        -  uređenje građevine i sanaciju okoliša građevine  po završetku radova
        -  elaborat iskolčenja građevine ( Opcija )
        -  izradu elaborata izvedenih radova  
</t>
  </si>
  <si>
    <r>
      <rPr>
        <sz val="10"/>
        <rFont val="Arial"/>
        <family val="2"/>
        <charset val="238"/>
      </rPr>
      <t xml:space="preserve">2.1.  Radioničku dokumentaciju za sve elemente i  komponente ugradnje, montaže  i dr., a naročito
        vezne sklopove i detalje  koji spajaju dvije i više tehnologija ili vrste radova
        mora ovjeriti  i  potpisati  projektant.
2.2.  Izvoditelj radova ne može kroz izvedbu mijenjati dijelove i detalje , materijale , finalizacije , 
        boje, obrade i sve ostalo, opremu i  sve dr. iz projekta ,  bez odobrenja projektanta - autora.                                                      
        Prije izrade  ugovorenih elemenata  ( dijelovi građevine , dekoracije , oprema i  sve dr. ) izvoditelj
        mora  zatražiti odobrenje i suglasnost projektanta na predložene  izvedbene detalje, radioničke 
        nacrte i dr.
</t>
    </r>
    <r>
      <rPr>
        <i/>
        <sz val="10"/>
        <rFont val="Arial"/>
        <family val="2"/>
        <charset val="238"/>
      </rPr>
      <t xml:space="preserve">
</t>
    </r>
  </si>
  <si>
    <r>
      <rPr>
        <sz val="10"/>
        <rFont val="Arial"/>
        <family val="2"/>
        <charset val="238"/>
      </rPr>
      <t xml:space="preserve">3.1.  Izvoditelj je dužan o svom trošku osigurati radove , građevinu , imovinu investitora i dr. od        
        svih šteta , utjecaja , mogućih oštećenja  i  dr. za vrijeme trajanja radova sve do uspješnog                         
        tehničkog pregleda svih ugovorenih radova.
3.2.  Svaka šteta koja nastane na građevini ,susjednim građevinama  i javnim prostorima , 
        cesti , nogostupu , parkiralištu  i  sl. na vozilima  prolaznicima  i  dr . uslijed  izvedbe  radova
        i  dr.  aktivnosti vezanih uz izvođenje ugovorenih i dr. radova  pada na teret izvoditelja koji je      
        obvezan otkloniti štetu i nadoknaditi  gubitak i izgubljenu dobit investitoru u ugovorenom  roku.
</t>
    </r>
    <r>
      <rPr>
        <i/>
        <sz val="10"/>
        <rFont val="Arial"/>
        <family val="2"/>
        <charset val="238"/>
      </rPr>
      <t xml:space="preserve">
</t>
    </r>
  </si>
  <si>
    <t xml:space="preserve">Izvoditelj je dužan osigurati i provesti čuvanje građevine ,svih izvedenih radova , oprema , uređaja  i dr. , svu  imovinu investitora  i  susjednu imovinu , i  osigurati adekvatan stalni nadzor za čuvanje  na svoj trošak.
U slučaju nastale štete i dr. Izvoditelj radova  dužan je investitoru nadoknaditi svu nastalu štetu uključivo i izgubljenu dobit.
</t>
  </si>
  <si>
    <t xml:space="preserve">Izvoditelj je obvezatan izvesti sva potrebna postrojenja za izvođenje ugovorenih radova kao na primjer : skele , zaštitne i  dr. ograde ,  skladišta i deponije , dizalice  i  druge  uređaje   i  slično , te sav potreban alat sredstva i  predmete rada , pribore  i  drugo te poduzeti sve mjere sigurnosti tako da ne bude nikakvih opasnosti i smetnji po živote i zdravlje uposlenika , osoblja , kooperanata i drugih osoba uz i na gradilištu.
</t>
  </si>
  <si>
    <t xml:space="preserve">6.1.   Kod dobave i dostave na gradilište materijala , predmeta i drugo za ugradnju , opreme i slično , finalizacijskih materijala  ,  montažnih dijelova i elemenata , gotovih predmeta za ugradnju i svega drugoga  izvoditelj je dužan voditi protokol s upisom u građevinski dnevnik svih dostava te za one pozicije koje se posebno definiraju ugovorom  prethodno izvijestiti projektanta i nadzornog inženjera kako bi mogli prisustvovati prijemu svih takovih dostava.
6.2.   Svi radovi moraju biti izvedeni kvalitetno , solidno  i   prvoklasno , a ugrađeni dijelovi , predmeti , oprema , montažni elementi i spojni dijelovi svih  elemenata i ostalo , moraju djelovati kao homogeno srašteni s podlogom i susjednim dijelom kao podlogom ugradnje.
6.3.    Izvoditelj isključivo garantira za sve svoje radove , sve radove svojih kooperanata i dobavljača  kao ugovorni nositelj svih ugovorenih radova.
6.4     Izvoditelj u potpunosti odgovara za ispravnost  izvršene isporuke svih ugrađenih elemenata i jedini je odgovoran za eventualno nekvalitetan rad i  lošu kvalitetu, te dobave i  ugradnje , bilo krivnjom dobavljača ili podizvoditelja.
</t>
  </si>
  <si>
    <t xml:space="preserve">7.1.    Pod čišćenjem se podrazumijeva stalno , svakodnevno čišćenje građevine u tijeku izvedbe radova , te završno čišćenje i pranje svih elemenata eksteriera i  interiera , opreme i ostalog , a također i skupljanje i otprema na deponij svih otpadaka i preostalog materijala , smeća i dr. s gradilišta.
7.2.     Građevina i gradilište se moraju držati u najvećem redu i čistoći za cijelo vrijeme trajanja izvedbe ugovorenih radova.
</t>
  </si>
  <si>
    <r>
      <t xml:space="preserve">O.U.    8.   Atesti za izvedene radove
</t>
    </r>
    <r>
      <rPr>
        <sz val="10"/>
        <rFont val="Arial"/>
        <family val="2"/>
        <charset val="238"/>
      </rPr>
      <t xml:space="preserve">8.1.     Izvoditelj  je  obvezatan  ažurno dobaviti sve propisima i opisima radova  predviđene dokaze kvalitete ( Ateste , certifikate , Izjave o sukladnosti i ostale dokumente kojima se dokazuje kvalitetu isporučenih materijala , elemenata , opreme i dr. ) te dokaze - Zapisnike o izvršenim ispitivanjima uporabljenih i ugrađenih materijala i dostaviti ih investitoru sukcesivno tijekom izvedbe radova i posebno zbirno za primopredaju radova.
</t>
    </r>
  </si>
  <si>
    <r>
      <rPr>
        <b/>
        <sz val="10"/>
        <rFont val="Arial"/>
        <family val="2"/>
        <charset val="238"/>
      </rPr>
      <t xml:space="preserve">O.U.    9.   Zaštita na radu
</t>
    </r>
    <r>
      <rPr>
        <sz val="10"/>
        <rFont val="Arial"/>
        <family val="2"/>
        <charset val="238"/>
      </rPr>
      <t xml:space="preserve">9.1.    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Izvoditelj je obvezatan organizirati gradilište i izvoditi radove u skladu sa Zakonom o zaštiti na radu, propisima i pravilima zaštite na radu te Pravilnikom o privremenim i pokretnim gradilištima NN 51/2008.
</t>
    </r>
  </si>
  <si>
    <r>
      <t xml:space="preserve">O.U.   10.   Obračun izvedenih radova
</t>
    </r>
    <r>
      <rPr>
        <sz val="10"/>
        <rFont val="Arial"/>
        <family val="2"/>
        <charset val="238"/>
      </rPr>
      <t xml:space="preserve">10.1.    Opisom radova u projektnoj dokumentaciji određen je način i materijali izvedbe pojedinih radova.
U slučaju gdje pojedini opisi i pojedine stavke troškovnika nisu definirani bilo zbog načina rješenja,  bilo zbog tehnologije izvođenja građevine ( što će se posebno definirati ugovorom ) ili zbog potreba daljnje razrade s odabranim izvoditeljem  i kooperantima specijalizantima ,  a naročito zbog autorskih prava i konačne definicije svih elemenata interiera i eksteriera građevine Investitor  i  izvoditelji  su obvezatni  osigurati projektantima  potpunu razradu i definiranje takovih elemenata , sklopova i detalja , boja , obrada , opreme i svega dr. s odabranim podizvoditeljima i specijalizantima radi izvedbe - implementacije konačno odabranih rješenja i koncepta građevine na najbolji mogući način . Obračun takovih radova definirati će se ugovorom u skladu s pravilima struke , uzancama i pravilima građenja. Za sve ostale radove obračun će se vršiti u skladu s pravilima struke , uzancama i jediničnim cijenama utvrđenim ponudom i ugovorom.
10.2.    Način obračunavanja izvedenih radova određen je opisom stavki troškovnika i u slučaju nedovoljno jasnog ili nejasno definiranog opisa načina obračuna primijeniti će se odredbe važećih normativa , standarda , uzanci i pravila struke.
</t>
    </r>
  </si>
  <si>
    <r>
      <t xml:space="preserve">11. Način obračuna izvedenih radova
</t>
    </r>
    <r>
      <rPr>
        <sz val="10"/>
        <rFont val="Arial"/>
        <family val="2"/>
        <charset val="238"/>
      </rPr>
      <t xml:space="preserve">11.1.    Svi radovi se obračunavaju prema stvarno izvedenim količinama i ugovorenim jediničnim cijenama iz uredno vođene i ovjeravane građevinske knjige.
11.1.1.  Ovim uvjetima predviđena je i varijanta obračuna prema stvarno izvedenim količinama iz uredno vođene i ovjeravane građevinske knjige svih radova , samo do kote +/- 0,00  relativno , a iznad te kote mogu se svi ostali radovi ugovoriti za paušalno utvrđeni ukupni iznos na bazi ponudbenog troškovnika i jediničnih cijena uz ograničenje više i manje radova do max 2-3% svih preostalih radova nakon čega bi se obračun razlike dovršio prema stvarnim količinama radova prema građevinskoj knjizi.
</t>
    </r>
  </si>
  <si>
    <t xml:space="preserve">T.U. 1.  Prilikom izvedbe ugovorenih radova izvoditelj je obvezatan pridržavati se odredbi važećih propisa , zakona  i standarda , normativa , uzanci  i sve radove izvesti kvalitetno , solidno po pravilima struka.
T.U. 2   Radovi koji budu nekvalitetno izvedeni  neće se primiti niti obračunati sve dok se ne otklone uočeni nedostaci. Primati će se samo kompletno završene stavke radova izvedene u skladu s ovim općim i tehničkim uvjetima.  Obračunati će se i primiti samo one stavke  ugovorenih radova  koje su izvedene u potpunosti i kvalitetno s urednim atestima i dokazima kvalitete u skladu s ovim uvjetima , i programom kontrole i osiguranja kvalitete.
T.U. 3.  Izvoditelj je obvezatan do primopredaje otkloniti sve nedostatke , a svi neotklonjeni nedostaci do tog roka sanirati će se na trošak izvoditelja ili će se kod primopredaje i konačnog obračuna odrediti umanjena vrijednost jediničnih ugovorenih cijena za obračun takovih radova.
T.U. 4.  Svi dijelovi građevine i dijelovi njena sustava bilo kao zasebni elementi ili kao sklopovi i  podsklopovi , moraju biti izvedeni tako da u potpunosti odgovaraju namijenjenoj funkciji i ostalim uvjetima. Izvoditelj  radova  dužan je pridržavati se odredbi Posebnih uzanci u građevinarstvu i Zakona o obveznim odnosima te je posebno obvezatan proučiti projektnu dokumentaciju i ukazati na eventualne neusklađenosti , nedostatke u projektnoj dokumentaciji i sve drugo značajno za izvođenje radova.
T.U. 5.  Svi ugrađeni materijali , oprema , elementi za ugradbu i ostalo moraju biti u skladu s HRN.
Ukoliko za neke materijale i sve drugo , ne postoje hrvatski normativi , standardi i certifikati potrebno je da isti materijali i sve drugo bude u skladu s jednim od navedenih europskih standarda :  DIN , UNI ,  ONORM , SIS , EN ,  a također je potrebno osigurati  i  certifikate sukladnosti sa HRN gdje je to moguće. Uvezeni materijali , oprema , ugradbeni elementi , sklopovi i sve drugo također moraju biti u skladu s navedenim europskim standardima i usklađeni s HRN ili jednakovrijednom normom.
</t>
  </si>
  <si>
    <r>
      <t xml:space="preserve">Isključivanje </t>
    </r>
    <r>
      <rPr>
        <b/>
        <sz val="10"/>
        <rFont val="Arial"/>
        <family val="2"/>
        <charset val="238"/>
      </rPr>
      <t>elektroinstalacija</t>
    </r>
    <r>
      <rPr>
        <sz val="10"/>
        <rFont val="Arial"/>
        <family val="2"/>
        <charset val="238"/>
      </rPr>
      <t xml:space="preserve"> kako bi se omogućio siguran rad pri uklanjanju građevine. Isključivanje infrastrukturnih priključaka mora izvesti ovlaštena osoba.</t>
    </r>
    <r>
      <rPr>
        <sz val="10"/>
        <rFont val="Arial"/>
        <family val="2"/>
        <charset val="238"/>
      </rPr>
      <t xml:space="preserve">
Obračun po kompletu.</t>
    </r>
  </si>
  <si>
    <r>
      <t xml:space="preserve">Sakupljanje, sortiranje i odvoz opreme, derutnog namještaja, otpadnih i drugih </t>
    </r>
    <r>
      <rPr>
        <b/>
        <sz val="10"/>
        <rFont val="Arial"/>
        <family val="2"/>
        <charset val="238"/>
      </rPr>
      <t>neopasnih materijala</t>
    </r>
    <r>
      <rPr>
        <sz val="10"/>
        <rFont val="Arial"/>
        <family val="2"/>
        <charset val="238"/>
      </rPr>
      <t xml:space="preserve"> s lokacije u površini od oko 109 m2  te zbrinjavanje iste sukladno Zakonu o gospodarenju otpadom. Stavkom obuhvaćeno razvrstavanje, utovar, transport do reciklažnog/ gradskog deponija udaljenosti do 30 km, s istovarom i plaćanjem potrebnih kompletnih taksi, sav rad i materijal.
Obračun po m3 </t>
    </r>
  </si>
  <si>
    <r>
      <t xml:space="preserve">Demontaža </t>
    </r>
    <r>
      <rPr>
        <b/>
        <sz val="10"/>
        <rFont val="Arial"/>
        <family val="2"/>
        <charset val="238"/>
      </rPr>
      <t>objekata sa fasade</t>
    </r>
    <r>
      <rPr>
        <sz val="10"/>
        <rFont val="Arial"/>
        <family val="2"/>
        <charset val="238"/>
      </rPr>
      <t xml:space="preserve"> zgrade te odvoz i skladištenje ( prekidači, reflektori, nadzorne kamere i sl.). U cijenu uračunati demontažu, odvoz i zbrinjavanje otpada sukladno Zakonu o gospodarenju otpadom.
Obračun po komadu.</t>
    </r>
  </si>
  <si>
    <r>
      <t xml:space="preserve">Demontaža </t>
    </r>
    <r>
      <rPr>
        <b/>
        <sz val="10"/>
        <rFont val="Arial"/>
        <family val="2"/>
        <charset val="238"/>
      </rPr>
      <t>valovitog limenog krovnog pokrova</t>
    </r>
    <r>
      <rPr>
        <sz val="10"/>
        <rFont val="Arial"/>
        <family val="2"/>
        <charset val="238"/>
      </rPr>
      <t xml:space="preserve">. Sav demontirani materijal odvesti i zbrinuti u skladu sa Zakonom o gospodarenju otpadom. U cijenu uračunati demontažu, odvoz i zbrinjavanje otpada.
Obračun po m2 demontiranog krovnog pokrova.
</t>
    </r>
  </si>
  <si>
    <r>
      <t xml:space="preserve">Demontaža sve postojeće drvene </t>
    </r>
    <r>
      <rPr>
        <b/>
        <sz val="10"/>
        <rFont val="Arial"/>
        <family val="2"/>
        <charset val="238"/>
      </rPr>
      <t>stolarije</t>
    </r>
    <r>
      <rPr>
        <sz val="10"/>
        <rFont val="Arial"/>
        <family val="2"/>
        <charset val="238"/>
      </rPr>
      <t xml:space="preserve"> i </t>
    </r>
    <r>
      <rPr>
        <b/>
        <sz val="10"/>
        <rFont val="Arial"/>
        <family val="2"/>
        <charset val="238"/>
      </rPr>
      <t>bravarije</t>
    </r>
    <r>
      <rPr>
        <sz val="10"/>
        <rFont val="Arial"/>
        <family val="2"/>
        <charset val="238"/>
      </rPr>
      <t xml:space="preserve"> u zgradi. Stavka obuhvaća sve radove, materijal i opremu na demontaži stolarije te odlaganje na privremenu gradilišnu deponiju sa razvrstavanjem po materijalu. U stavku uključen kompletan element otvora. U cijenu uračunati odvoz i zbrinjavanje otpada.
Obračun po komadu.</t>
    </r>
  </si>
  <si>
    <t>2. Drveni prozor dimenzija 134×136 cm</t>
  </si>
  <si>
    <t>3. Drvena vrata dimenzija 102×205 cm</t>
  </si>
  <si>
    <t>4. Drvena vrata dimenzija 106×205 cm</t>
  </si>
  <si>
    <r>
      <t xml:space="preserve">Demontiranje sanitarnih uređaja, </t>
    </r>
    <r>
      <rPr>
        <b/>
        <sz val="10"/>
        <rFont val="Arial"/>
        <family val="2"/>
        <charset val="238"/>
      </rPr>
      <t>umivaonika</t>
    </r>
    <r>
      <rPr>
        <sz val="10"/>
        <rFont val="Arial"/>
        <family val="2"/>
        <charset val="238"/>
      </rPr>
      <t xml:space="preserve"> širine 60 cm sa pripadajućom slavinom, sifonom i cijevima za dovod i odvod vode, sa iznošenjem van objekta. U cijenu uračunati demontažu, odvoz i zbrinjavanje otpada. 
Obračun po komadu.</t>
    </r>
  </si>
  <si>
    <r>
      <t xml:space="preserve">Rušenje vanjskog </t>
    </r>
    <r>
      <rPr>
        <b/>
        <sz val="10"/>
        <rFont val="Arial"/>
        <family val="2"/>
        <charset val="238"/>
      </rPr>
      <t>kamenog zida</t>
    </r>
    <r>
      <rPr>
        <sz val="10"/>
        <rFont val="Arial"/>
        <family val="2"/>
        <charset val="238"/>
      </rPr>
      <t xml:space="preserve"> debljine </t>
    </r>
    <r>
      <rPr>
        <b/>
        <sz val="10"/>
        <rFont val="Arial"/>
        <family val="2"/>
        <charset val="238"/>
      </rPr>
      <t>60 cm</t>
    </r>
    <r>
      <rPr>
        <sz val="10"/>
        <rFont val="Arial"/>
        <family val="2"/>
        <charset val="238"/>
      </rPr>
      <t>. Rušenje se obavlja pažljivo od vrha prema dnu zida na način da porušeni materijal pada unutar objekta. Stavkom je obuhvaćen sav rad, materijal i oprema na rušenju zida te usitnjavanje komada zida sa odlaganjem na gradilišnu deponiju, odvoz i trajno zbrinjavanje materijala.
Obračun po m3.</t>
    </r>
  </si>
  <si>
    <r>
      <t xml:space="preserve">Demontaža </t>
    </r>
    <r>
      <rPr>
        <b/>
        <sz val="10"/>
        <rFont val="Arial"/>
        <family val="2"/>
        <charset val="238"/>
      </rPr>
      <t>kosog jednostrešnog drvenog krovišta</t>
    </r>
    <r>
      <rPr>
        <sz val="10"/>
        <rFont val="Arial"/>
        <family val="2"/>
        <charset val="238"/>
      </rPr>
      <t xml:space="preserve"> sa svim slojevima (daska 25 mm, krovna ljepenka, kamena vuna 5 cm). U cijenu uračunati demontažu, odvoz i zbrinjavanje otpada.
Obračun po m2.</t>
    </r>
  </si>
  <si>
    <r>
      <t xml:space="preserve">Uklanjanje </t>
    </r>
    <r>
      <rPr>
        <b/>
        <sz val="10"/>
        <rFont val="Arial"/>
        <family val="2"/>
        <charset val="238"/>
      </rPr>
      <t>zidnih keramičkih pločica</t>
    </r>
    <r>
      <rPr>
        <sz val="10"/>
        <rFont val="Arial"/>
        <family val="2"/>
        <charset val="238"/>
      </rPr>
      <t>. Potrebno je obijanje zajedno sa spojnim sredstvom.
U cijenu uračunati odvoz na odlagalište i zbrinjavanje otpada.
Obračun po m2.</t>
    </r>
  </si>
  <si>
    <r>
      <t>Uklanjanje postojeće</t>
    </r>
    <r>
      <rPr>
        <b/>
        <sz val="10"/>
        <rFont val="Arial"/>
        <family val="2"/>
        <charset val="238"/>
      </rPr>
      <t xml:space="preserve"> žbuke</t>
    </r>
    <r>
      <rPr>
        <sz val="10"/>
        <rFont val="Arial"/>
        <family val="2"/>
        <charset val="238"/>
      </rPr>
      <t xml:space="preserve"> debljine do 5 cm sa ogradnih zidova koji se zadržavaju. Uklanja se cijeli oštećeni sloj žbuke, sve do sloja zida. U stavku je uključen odvoz materijala od rušenja na odlagalište i zbrinjavanje otpada. 
Obračun po m2.
</t>
    </r>
  </si>
  <si>
    <t>IV.</t>
  </si>
  <si>
    <t>LIČILAČKI RADOVI</t>
  </si>
  <si>
    <t>4.1.</t>
  </si>
  <si>
    <r>
      <t xml:space="preserve">Bojanje </t>
    </r>
    <r>
      <rPr>
        <b/>
        <sz val="10"/>
        <rFont val="Arial"/>
        <family val="2"/>
        <charset val="238"/>
      </rPr>
      <t>željeznih ograda</t>
    </r>
    <r>
      <rPr>
        <sz val="10"/>
        <rFont val="Arial"/>
        <family val="2"/>
        <charset val="238"/>
      </rPr>
      <t xml:space="preserve"> u dva sloja uz prethodno struganje dotrajale boje, kitanje te miniziranje istih.
Obračun po m2 obrađene površine.
</t>
    </r>
  </si>
  <si>
    <r>
      <t xml:space="preserve">Demontaža svih </t>
    </r>
    <r>
      <rPr>
        <b/>
        <sz val="10"/>
        <rFont val="Arial"/>
        <family val="2"/>
        <charset val="238"/>
      </rPr>
      <t xml:space="preserve">slojeva poda prostorija </t>
    </r>
    <r>
      <rPr>
        <sz val="10"/>
        <rFont val="Arial"/>
        <family val="2"/>
        <charset val="238"/>
      </rPr>
      <t>što uključuje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cementni estrih debljine 6 cm, hidroizolaciju od bitumenske ljepenke u tri sloja. U cijenu uračunati demontažu, odvoz i zbrinjavanje otpada.
Obračun po m2 obloge.</t>
    </r>
  </si>
  <si>
    <t>2.15.</t>
  </si>
  <si>
    <r>
      <t xml:space="preserve">Uređenje posteljice polaganjem netkanog </t>
    </r>
    <r>
      <rPr>
        <b/>
        <sz val="10"/>
        <rFont val="Arial"/>
        <family val="2"/>
        <charset val="238"/>
      </rPr>
      <t>geotekstila</t>
    </r>
    <r>
      <rPr>
        <sz val="10"/>
        <rFont val="Arial"/>
        <family val="2"/>
        <charset val="238"/>
      </rPr>
      <t>, na prethodno poravnato tlo. U cijenu je uključen sav rad, nabava geotekstila i materijala za poravnavanje te ostalog potrebnog materijala, transporti i oprema za pripremu podloge i polaganje geotekstila, kao i ispitivanja i kontrola kvalitete. 
Obračun je prema stvarnoj površini na koju je položen geotekstil u m2 (preklopi se ne uračunavaju).</t>
    </r>
  </si>
  <si>
    <r>
      <t xml:space="preserve">Izrada </t>
    </r>
    <r>
      <rPr>
        <b/>
        <sz val="10"/>
        <rFont val="Arial"/>
        <family val="2"/>
        <charset val="238"/>
      </rPr>
      <t>podloge za opločnike od finog tucanika</t>
    </r>
    <r>
      <rPr>
        <sz val="10"/>
        <rFont val="Arial"/>
        <family val="2"/>
        <charset val="238"/>
      </rPr>
      <t xml:space="preserve"> granulacije 4-8 mm minimalne debljine</t>
    </r>
    <r>
      <rPr>
        <b/>
        <sz val="10"/>
        <rFont val="Arial"/>
        <family val="2"/>
        <charset val="238"/>
      </rPr>
      <t xml:space="preserve"> 3 cm. </t>
    </r>
    <r>
      <rPr>
        <sz val="10"/>
        <rFont val="Arial"/>
        <family val="2"/>
        <charset val="238"/>
      </rPr>
      <t xml:space="preserve">Nabava, dobava i ugradnja materijala, uključujući opremu i sve što je potrebno za dovršenje rada na izradi sloja. 
Obračun po m3 ugrađenog sloja.
</t>
    </r>
  </si>
  <si>
    <r>
      <t xml:space="preserve">Demontaža drvene obloge - </t>
    </r>
    <r>
      <rPr>
        <b/>
        <sz val="10"/>
        <rFont val="Arial"/>
        <family val="2"/>
        <charset val="238"/>
      </rPr>
      <t>brodskog poda 16 mm</t>
    </r>
    <r>
      <rPr>
        <sz val="10"/>
        <rFont val="Arial"/>
        <family val="2"/>
        <charset val="238"/>
      </rPr>
      <t>. 
U cijenu uračunati demontažu, odvoz i zbrinjavanje otpada.
Obračun po m2.</t>
    </r>
  </si>
  <si>
    <r>
      <t xml:space="preserve">Demontaža limenog </t>
    </r>
    <r>
      <rPr>
        <b/>
        <sz val="10"/>
        <rFont val="Arial"/>
        <family val="2"/>
        <charset val="238"/>
      </rPr>
      <t>opšava</t>
    </r>
    <r>
      <rPr>
        <sz val="10"/>
        <rFont val="Arial"/>
        <family val="2"/>
        <charset val="238"/>
      </rPr>
      <t xml:space="preserve"> razvijene širine do 50 cm, vertikalnih i horizontalnih </t>
    </r>
    <r>
      <rPr>
        <b/>
        <sz val="10"/>
        <rFont val="Arial"/>
        <family val="2"/>
        <charset val="238"/>
      </rPr>
      <t>oluka</t>
    </r>
    <r>
      <rPr>
        <sz val="10"/>
        <rFont val="Arial"/>
        <family val="2"/>
        <charset val="238"/>
      </rPr>
      <t xml:space="preserve"> poprečnog presjeka do 110 cm i limenih </t>
    </r>
    <r>
      <rPr>
        <b/>
        <sz val="10"/>
        <rFont val="Arial"/>
        <family val="2"/>
        <charset val="238"/>
      </rPr>
      <t>klupčica</t>
    </r>
    <r>
      <rPr>
        <sz val="10"/>
        <rFont val="Arial"/>
        <family val="2"/>
        <charset val="238"/>
      </rPr>
      <t xml:space="preserve"> od pocinčanog lima razvijene širine do 50 cm. 
Obračun po m.</t>
    </r>
  </si>
  <si>
    <r>
      <t xml:space="preserve">Strojno uklanjanje postojeće </t>
    </r>
    <r>
      <rPr>
        <b/>
        <sz val="10"/>
        <rFont val="Arial"/>
        <family val="2"/>
        <charset val="238"/>
      </rPr>
      <t>armiranobetonske podne ploče.</t>
    </r>
    <r>
      <rPr>
        <sz val="10"/>
        <rFont val="Arial"/>
        <family val="2"/>
        <charset val="238"/>
      </rPr>
      <t xml:space="preserve"> Predpostavljena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debljina betonske ploče je </t>
    </r>
    <r>
      <rPr>
        <b/>
        <sz val="10"/>
        <rFont val="Arial"/>
        <family val="2"/>
        <charset val="238"/>
      </rPr>
      <t>15 cm</t>
    </r>
    <r>
      <rPr>
        <sz val="10"/>
        <rFont val="Arial"/>
        <family val="2"/>
        <charset val="238"/>
      </rPr>
      <t xml:space="preserve">. Stavkom je obuhvaćen sav rad, materijal i oprema na rušenju ploče te usitnjavanje na komade sa odlaganjem na gradilišnu deponiju, odvoz i trajno zbrinjavanje materijala.
U cijenu odvoza uračunati koeficijent rastresitosti. 
Obračun po m3.
</t>
    </r>
  </si>
  <si>
    <t>ZEMLJANI RADOVI - KOLNIČKA KONSTRUKCIJA
UKUPNO EUR</t>
  </si>
  <si>
    <t>m1</t>
  </si>
  <si>
    <t>V.</t>
  </si>
  <si>
    <t>5.1.</t>
  </si>
  <si>
    <r>
      <t>Dobava i ugradnja</t>
    </r>
    <r>
      <rPr>
        <b/>
        <sz val="10"/>
        <rFont val="Arial"/>
        <family val="2"/>
        <charset val="238"/>
      </rPr>
      <t xml:space="preserve"> šesterokutnih betonskih opločnika </t>
    </r>
    <r>
      <rPr>
        <sz val="10"/>
        <rFont val="Arial"/>
        <family val="2"/>
        <charset val="238"/>
      </rPr>
      <t xml:space="preserve">dimenzije 24,3/21 cm i debljine 6 cm na parkirnu površinu. Betonski opločnici u boji što sličnijoj postojećim opločnicima. Nabava, dobava i ugradnja materijala, uključujući opremu i sve što je potrebno za dovršenje rada na izradi sloja. 
U stavci su obuhvaćena sva potrebna ispitivanja i pribavljanje atesta. 
Obračun po m2 ugrađenog sloja.
</t>
    </r>
  </si>
  <si>
    <t>1.3.</t>
  </si>
  <si>
    <t>Dobava i postava gradilišne neprovidne ograde visine min. 2,0 m. 
Obračun po m1.</t>
  </si>
  <si>
    <r>
      <t xml:space="preserve">Rušenje vanjskih i unutarnjih </t>
    </r>
    <r>
      <rPr>
        <b/>
        <sz val="10"/>
        <rFont val="Arial"/>
        <family val="2"/>
        <charset val="238"/>
      </rPr>
      <t xml:space="preserve">zidanih / 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armiranobetonskih zidova i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stupa </t>
    </r>
    <r>
      <rPr>
        <sz val="10"/>
        <rFont val="Arial"/>
        <family val="2"/>
        <charset val="238"/>
      </rPr>
      <t>debljine do 30 cm. Rušenje se obavlja pažljivo od vrha prema dnu zida na način da porušeni materijal pada unutar objekta. Stavkom je obuhvaćen sav rad, materijal i oprema na rušenju zidova te usitnjavanje komada zida sa odlaganjem na gradilišnu deponiju, odvoz i trajno zbrinjavanje materijala.
Obračun po m3.</t>
    </r>
  </si>
  <si>
    <t>Dobava i postava table za označivanje gradilišta.
Obračun po komadu.</t>
  </si>
  <si>
    <t>1.4.</t>
  </si>
  <si>
    <t>OSTALI RADOVI</t>
  </si>
  <si>
    <t xml:space="preserve">Čišćenje cijele površine parkirališta nakon završetka svih radova. Obračun po m2.
</t>
  </si>
  <si>
    <t>Izrada horizontalne signalizacije na parkiralištu, označavanje parirališnih mjesta, bijele crte pune boje u skladu s Pravilnikom o preometnim znakovima, opremi i signalizaciji na cestama. U cijenu uračunat sav rad, materijal i prijevoz.
Obračun po m1</t>
  </si>
  <si>
    <t>5.2.</t>
  </si>
  <si>
    <t>UKUPNO  (Bez PDV-a)</t>
  </si>
  <si>
    <t>UKUPNO  (PDV 25%)</t>
  </si>
  <si>
    <t>SVEUKUPNO (Sa PDV-om)</t>
  </si>
  <si>
    <t>OBNOVA POVIJESNOG OGRADNOG ZIDA</t>
  </si>
  <si>
    <t>VI.</t>
  </si>
  <si>
    <t>6.1.</t>
  </si>
  <si>
    <t>6.2.</t>
  </si>
  <si>
    <t xml:space="preserve">Čišćenje cijele površine povijesnog ogradnog zida vodom pod pritiskom. Obračun po m2. zida.
</t>
  </si>
  <si>
    <t>Izrada betonskog vijenca zida na otećenim dijelovima reparatrunim mortom u tonu postojećeg betona. Presjek rekonstruiranog dijela vijenca cca 20/7 cm.
Obračun po m1.</t>
  </si>
  <si>
    <t>Žbukanje ravnih ploha zida vapneno cementom žbukom debljine dao 5 cm.
Obračun po m2.</t>
  </si>
  <si>
    <t>5.3.</t>
  </si>
  <si>
    <t>Prije početka radova na obnovi zida potreno je obavijestiti nadležni konzervatorski ured te  uvažiti njihopve mjernice za obnovu zida.
Radovi se izvode na dvorišnom licu zida.</t>
  </si>
  <si>
    <t>Žbukanje ravnih ploha zidova finom fasadnom žbukom, granulacije do 0,3 mm,
Obračun po m2.</t>
  </si>
  <si>
    <t>5.4.</t>
  </si>
  <si>
    <t>Popravak fuga kamenih polustupova vapnenom žbukom. Stavka uključuje čišćenje reški i prepremu podloge. 
Obračun po m2.</t>
  </si>
  <si>
    <t>5.5.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</si>
</sst>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B];[Red]\-#,##0.00\ [$€-40B]"/>
  </numFmts>
  <fonts count="1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.5"/>
      <name val="Arial"/>
      <family val="2"/>
      <charset val="238"/>
    </font>
    <font>
      <b/>
      <sz val="12"/>
      <name val="Arial"/>
      <family val="2"/>
      <charset val="238"/>
    </font>
    <font>
      <sz val="10"/>
      <color rgb="FF00A933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</font>
    <font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124">
    <xf numFmtId="0" fontId="0" fillId="0" borderId="0" xfId="0"/>
    <xf numFmtId="0" fontId="3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center" vertical="top" wrapText="1"/>
    </xf>
    <xf numFmtId="4" fontId="0" fillId="0" borderId="0" xfId="0" applyNumberFormat="1" applyAlignment="1">
      <alignment horizontal="right" vertical="top" wrapText="1"/>
    </xf>
    <xf numFmtId="164" fontId="0" fillId="0" borderId="0" xfId="0" applyNumberFormat="1" applyAlignment="1">
      <alignment horizontal="right" vertical="top" wrapText="1"/>
    </xf>
    <xf numFmtId="4" fontId="0" fillId="2" borderId="0" xfId="0" applyNumberFormat="1" applyFill="1" applyAlignment="1">
      <alignment horizontal="right" vertical="top" wrapText="1"/>
    </xf>
    <xf numFmtId="4" fontId="0" fillId="2" borderId="0" xfId="0" applyNumberFormat="1" applyFill="1"/>
    <xf numFmtId="0" fontId="0" fillId="2" borderId="0" xfId="0" applyFill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 applyProtection="1">
      <alignment horizontal="center"/>
      <protection locked="0"/>
    </xf>
    <xf numFmtId="4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164" fontId="0" fillId="0" borderId="0" xfId="0" applyNumberFormat="1" applyAlignment="1" applyProtection="1">
      <alignment horizontal="right"/>
      <protection locked="0"/>
    </xf>
    <xf numFmtId="0" fontId="0" fillId="2" borderId="0" xfId="0" applyFill="1" applyAlignment="1" applyProtection="1">
      <alignment horizontal="left" vertical="top"/>
      <protection locked="0"/>
    </xf>
    <xf numFmtId="4" fontId="3" fillId="2" borderId="0" xfId="0" applyNumberFormat="1" applyFon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 applyProtection="1">
      <alignment horizontal="left"/>
      <protection locked="0"/>
    </xf>
    <xf numFmtId="4" fontId="0" fillId="0" borderId="0" xfId="0" applyNumberFormat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4" fontId="0" fillId="0" borderId="0" xfId="0" applyNumberFormat="1" applyAlignment="1" applyProtection="1">
      <alignment horizontal="left" vertical="top" wrapText="1"/>
      <protection locked="0"/>
    </xf>
    <xf numFmtId="164" fontId="0" fillId="0" borderId="0" xfId="0" applyNumberForma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/>
    </xf>
    <xf numFmtId="0" fontId="3" fillId="0" borderId="0" xfId="0" applyFont="1" applyAlignment="1" applyProtection="1">
      <alignment horizontal="right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" fontId="7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164" fontId="3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top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center"/>
      <protection locked="0"/>
    </xf>
    <xf numFmtId="4" fontId="9" fillId="0" borderId="0" xfId="0" applyNumberFormat="1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  <protection locked="0"/>
    </xf>
    <xf numFmtId="164" fontId="9" fillId="0" borderId="0" xfId="0" applyNumberFormat="1" applyFont="1" applyAlignment="1" applyProtection="1">
      <alignment horizontal="right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horizontal="justify" vertical="top" wrapText="1"/>
      <protection locked="0"/>
    </xf>
    <xf numFmtId="0" fontId="3" fillId="2" borderId="0" xfId="0" applyFont="1" applyFill="1" applyProtection="1">
      <protection locked="0"/>
    </xf>
    <xf numFmtId="4" fontId="3" fillId="0" borderId="0" xfId="0" applyNumberFormat="1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 vertical="top" wrapText="1"/>
      <protection locked="0"/>
    </xf>
    <xf numFmtId="4" fontId="0" fillId="0" borderId="0" xfId="0" applyNumberFormat="1" applyAlignment="1" applyProtection="1">
      <alignment horizontal="right" vertical="top" wrapText="1"/>
      <protection locked="0"/>
    </xf>
    <xf numFmtId="164" fontId="0" fillId="0" borderId="0" xfId="0" applyNumberFormat="1" applyAlignment="1" applyProtection="1">
      <alignment horizontal="right" vertical="top" wrapText="1"/>
      <protection locked="0"/>
    </xf>
    <xf numFmtId="4" fontId="0" fillId="2" borderId="0" xfId="0" applyNumberFormat="1" applyFill="1" applyAlignment="1" applyProtection="1">
      <alignment horizontal="right" vertical="top" wrapText="1"/>
      <protection locked="0"/>
    </xf>
    <xf numFmtId="4" fontId="0" fillId="2" borderId="0" xfId="0" applyNumberFormat="1" applyFill="1" applyProtection="1">
      <protection locked="0"/>
    </xf>
    <xf numFmtId="0" fontId="10" fillId="0" borderId="0" xfId="2" applyFont="1"/>
    <xf numFmtId="0" fontId="3" fillId="0" borderId="0" xfId="0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164" fontId="3" fillId="0" borderId="0" xfId="0" applyNumberFormat="1" applyFont="1" applyAlignment="1" applyProtection="1">
      <alignment horizontal="center" vertical="center" wrapText="1"/>
      <protection locked="0"/>
    </xf>
    <xf numFmtId="4" fontId="3" fillId="4" borderId="0" xfId="0" applyNumberFormat="1" applyFont="1" applyFill="1" applyAlignment="1" applyProtection="1">
      <alignment horizontal="center"/>
      <protection locked="0"/>
    </xf>
    <xf numFmtId="0" fontId="0" fillId="6" borderId="0" xfId="0" applyFill="1" applyAlignment="1" applyProtection="1">
      <alignment horizontal="left" vertical="top"/>
      <protection locked="0"/>
    </xf>
    <xf numFmtId="4" fontId="3" fillId="6" borderId="0" xfId="0" applyNumberFormat="1" applyFont="1" applyFill="1" applyAlignment="1" applyProtection="1">
      <alignment horizontal="center"/>
      <protection locked="0"/>
    </xf>
    <xf numFmtId="0" fontId="0" fillId="6" borderId="0" xfId="0" applyFill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4" fontId="0" fillId="5" borderId="0" xfId="0" applyNumberFormat="1" applyFill="1" applyAlignment="1" applyProtection="1">
      <alignment horizontal="right"/>
      <protection locked="0"/>
    </xf>
    <xf numFmtId="0" fontId="0" fillId="5" borderId="0" xfId="0" applyFill="1" applyAlignment="1" applyProtection="1">
      <alignment horizontal="right"/>
      <protection locked="0"/>
    </xf>
    <xf numFmtId="164" fontId="0" fillId="5" borderId="0" xfId="0" applyNumberFormat="1" applyFill="1" applyAlignment="1" applyProtection="1">
      <alignment horizontal="right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10" fillId="0" borderId="0" xfId="0" applyFont="1" applyProtection="1">
      <protection locked="0"/>
    </xf>
    <xf numFmtId="0" fontId="8" fillId="5" borderId="0" xfId="0" applyFont="1" applyFill="1" applyAlignment="1" applyProtection="1">
      <alignment horizontal="right" vertical="top"/>
      <protection locked="0"/>
    </xf>
    <xf numFmtId="0" fontId="8" fillId="5" borderId="0" xfId="0" applyFont="1" applyFill="1" applyAlignment="1" applyProtection="1">
      <alignment horizontal="left" vertical="top" wrapText="1"/>
      <protection locked="0"/>
    </xf>
    <xf numFmtId="0" fontId="8" fillId="5" borderId="0" xfId="0" applyFont="1" applyFill="1" applyAlignment="1" applyProtection="1">
      <alignment horizontal="left" vertical="top"/>
      <protection locked="0"/>
    </xf>
    <xf numFmtId="0" fontId="8" fillId="5" borderId="0" xfId="0" applyFont="1" applyFill="1" applyAlignment="1" applyProtection="1">
      <alignment horizontal="center"/>
      <protection locked="0"/>
    </xf>
    <xf numFmtId="4" fontId="8" fillId="5" borderId="0" xfId="0" applyNumberFormat="1" applyFont="1" applyFill="1" applyAlignment="1" applyProtection="1">
      <alignment horizontal="right"/>
      <protection locked="0"/>
    </xf>
    <xf numFmtId="0" fontId="8" fillId="5" borderId="0" xfId="0" applyFont="1" applyFill="1" applyAlignment="1" applyProtection="1">
      <alignment horizontal="right"/>
      <protection locked="0"/>
    </xf>
    <xf numFmtId="164" fontId="8" fillId="5" borderId="0" xfId="0" applyNumberFormat="1" applyFont="1" applyFill="1" applyAlignment="1" applyProtection="1">
      <alignment horizontal="right"/>
      <protection locked="0"/>
    </xf>
    <xf numFmtId="4" fontId="8" fillId="5" borderId="0" xfId="0" applyNumberFormat="1" applyFont="1" applyFill="1" applyAlignment="1" applyProtection="1">
      <alignment horizontal="center"/>
      <protection locked="0"/>
    </xf>
    <xf numFmtId="0" fontId="8" fillId="5" borderId="0" xfId="0" applyFont="1" applyFill="1" applyProtection="1"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3" borderId="0" xfId="0" applyFont="1" applyFill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right" vertical="top"/>
      <protection locked="0"/>
    </xf>
    <xf numFmtId="0" fontId="0" fillId="3" borderId="5" xfId="0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right"/>
      <protection locked="0"/>
    </xf>
    <xf numFmtId="0" fontId="0" fillId="3" borderId="5" xfId="0" applyFill="1" applyBorder="1" applyAlignment="1" applyProtection="1">
      <alignment horizontal="right"/>
      <protection locked="0"/>
    </xf>
    <xf numFmtId="164" fontId="0" fillId="3" borderId="5" xfId="0" applyNumberFormat="1" applyFill="1" applyBorder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center"/>
      <protection locked="0"/>
    </xf>
    <xf numFmtId="4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164" fontId="3" fillId="0" borderId="0" xfId="0" applyNumberFormat="1" applyFont="1" applyAlignment="1" applyProtection="1">
      <alignment horizontal="right"/>
      <protection locked="0"/>
    </xf>
    <xf numFmtId="16" fontId="3" fillId="0" borderId="0" xfId="0" applyNumberFormat="1" applyFont="1" applyAlignment="1" applyProtection="1">
      <alignment horizontal="right" vertical="top"/>
      <protection locked="0"/>
    </xf>
    <xf numFmtId="0" fontId="3" fillId="3" borderId="0" xfId="0" applyFont="1" applyFill="1" applyAlignment="1" applyProtection="1">
      <alignment horizontal="right" vertical="top"/>
      <protection locked="0"/>
    </xf>
    <xf numFmtId="0" fontId="3" fillId="3" borderId="0" xfId="0" applyFont="1" applyFill="1" applyAlignment="1" applyProtection="1">
      <alignment horizontal="center"/>
      <protection locked="0"/>
    </xf>
    <xf numFmtId="4" fontId="3" fillId="3" borderId="0" xfId="0" applyNumberFormat="1" applyFont="1" applyFill="1" applyAlignment="1" applyProtection="1">
      <alignment horizontal="right"/>
      <protection locked="0"/>
    </xf>
    <xf numFmtId="0" fontId="3" fillId="3" borderId="0" xfId="0" applyFont="1" applyFill="1" applyAlignment="1" applyProtection="1">
      <alignment horizontal="right"/>
      <protection locked="0"/>
    </xf>
    <xf numFmtId="164" fontId="3" fillId="3" borderId="0" xfId="0" applyNumberFormat="1" applyFont="1" applyFill="1" applyAlignment="1" applyProtection="1">
      <alignment horizontal="right"/>
      <protection locked="0"/>
    </xf>
    <xf numFmtId="0" fontId="3" fillId="4" borderId="0" xfId="0" applyFont="1" applyFill="1" applyAlignment="1" applyProtection="1">
      <alignment horizontal="left" vertical="top"/>
      <protection locked="0"/>
    </xf>
    <xf numFmtId="0" fontId="3" fillId="4" borderId="0" xfId="0" applyFont="1" applyFill="1" applyProtection="1">
      <protection locked="0"/>
    </xf>
    <xf numFmtId="0" fontId="11" fillId="3" borderId="5" xfId="0" applyFont="1" applyFill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justify" vertical="center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" fontId="3" fillId="2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4" fontId="3" fillId="0" borderId="4" xfId="0" applyNumberFormat="1" applyFont="1" applyBorder="1" applyAlignment="1" applyProtection="1">
      <alignment horizontal="right" vertical="center"/>
      <protection locked="0"/>
    </xf>
    <xf numFmtId="164" fontId="3" fillId="0" borderId="4" xfId="0" applyNumberFormat="1" applyFont="1" applyBorder="1" applyAlignment="1" applyProtection="1">
      <alignment horizontal="right" vertical="center"/>
      <protection locked="0"/>
    </xf>
    <xf numFmtId="0" fontId="0" fillId="4" borderId="0" xfId="0" applyFill="1" applyAlignment="1" applyProtection="1">
      <alignment horizontal="left" vertical="top"/>
      <protection locked="0"/>
    </xf>
    <xf numFmtId="0" fontId="0" fillId="4" borderId="0" xfId="0" applyFill="1" applyProtection="1"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justify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49" fontId="13" fillId="0" borderId="1" xfId="2" applyNumberFormat="1" applyFont="1" applyBorder="1" applyAlignment="1">
      <alignment horizontal="center" vertical="top"/>
    </xf>
    <xf numFmtId="49" fontId="13" fillId="0" borderId="2" xfId="2" applyNumberFormat="1" applyFont="1" applyBorder="1" applyAlignment="1">
      <alignment horizontal="center" vertical="top"/>
    </xf>
    <xf numFmtId="49" fontId="13" fillId="0" borderId="3" xfId="2" applyNumberFormat="1" applyFont="1" applyBorder="1" applyAlignment="1">
      <alignment horizontal="center" vertical="top"/>
    </xf>
    <xf numFmtId="0" fontId="1" fillId="0" borderId="0" xfId="0" applyFont="1" applyAlignment="1" applyProtection="1">
      <alignment horizontal="left" vertical="top" wrapText="1"/>
      <protection locked="0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5">
    <dxf>
      <font>
        <color rgb="FFFFFFFF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3465A4"/>
      <rgbColor rgb="FF969696"/>
      <rgbColor rgb="FF003366"/>
      <rgbColor rgb="FF00A933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J195"/>
  <sheetViews>
    <sheetView tabSelected="1" view="pageLayout" topLeftCell="A171" zoomScaleNormal="90" zoomScaleSheetLayoutView="40" workbookViewId="0">
      <selection activeCell="B192" sqref="B192"/>
    </sheetView>
  </sheetViews>
  <sheetFormatPr defaultColWidth="9.140625" defaultRowHeight="12.75" x14ac:dyDescent="0.2"/>
  <cols>
    <col min="1" max="1" width="7.28515625" style="3" customWidth="1"/>
    <col min="2" max="2" width="43.85546875" style="4" customWidth="1"/>
    <col min="3" max="3" width="9.28515625" style="5" customWidth="1"/>
    <col min="4" max="4" width="9.42578125" style="6" customWidth="1"/>
    <col min="5" max="5" width="3.7109375" style="4" customWidth="1"/>
    <col min="6" max="6" width="11.7109375" style="6" customWidth="1"/>
    <col min="7" max="7" width="15.7109375" style="7" customWidth="1"/>
    <col min="8" max="8" width="31.42578125" style="8" customWidth="1"/>
    <col min="9" max="9" width="2.5703125" style="9" customWidth="1"/>
    <col min="10" max="1024" width="9.140625" style="10"/>
  </cols>
  <sheetData>
    <row r="2" spans="1:9" s="19" customFormat="1" ht="15.75" x14ac:dyDescent="0.2">
      <c r="A2" s="11" t="s">
        <v>0</v>
      </c>
      <c r="B2" s="12"/>
      <c r="C2" s="13"/>
      <c r="D2" s="14"/>
      <c r="E2" s="15"/>
      <c r="F2" s="14"/>
      <c r="G2" s="16"/>
      <c r="H2" s="17"/>
      <c r="I2" s="18"/>
    </row>
    <row r="3" spans="1:9" s="19" customFormat="1" ht="15.75" x14ac:dyDescent="0.2">
      <c r="A3" s="20"/>
      <c r="B3" s="12"/>
      <c r="C3" s="13"/>
      <c r="D3" s="14"/>
      <c r="E3" s="15"/>
      <c r="F3" s="14"/>
      <c r="G3" s="16"/>
      <c r="H3" s="17"/>
      <c r="I3" s="18"/>
    </row>
    <row r="4" spans="1:9" s="19" customFormat="1" x14ac:dyDescent="0.2">
      <c r="A4" s="21" t="s">
        <v>1</v>
      </c>
      <c r="B4" s="22"/>
      <c r="C4" s="13"/>
      <c r="D4" s="14"/>
      <c r="E4" s="15"/>
      <c r="F4" s="14"/>
      <c r="G4" s="16"/>
      <c r="H4" s="17"/>
      <c r="I4" s="18"/>
    </row>
    <row r="5" spans="1:9" s="19" customFormat="1" ht="113.45" customHeight="1" x14ac:dyDescent="0.2">
      <c r="A5" s="119" t="s">
        <v>74</v>
      </c>
      <c r="B5" s="123"/>
      <c r="C5" s="123"/>
      <c r="D5" s="123"/>
      <c r="E5" s="123"/>
      <c r="F5" s="123"/>
      <c r="G5" s="123"/>
      <c r="H5" s="17"/>
      <c r="I5" s="18"/>
    </row>
    <row r="6" spans="1:9" s="19" customFormat="1" ht="147" customHeight="1" x14ac:dyDescent="0.2">
      <c r="A6" s="119" t="s">
        <v>75</v>
      </c>
      <c r="B6" s="119"/>
      <c r="C6" s="119"/>
      <c r="D6" s="119"/>
      <c r="E6" s="119"/>
      <c r="F6" s="119"/>
      <c r="G6" s="119"/>
      <c r="H6" s="17"/>
      <c r="I6" s="18"/>
    </row>
    <row r="7" spans="1:9" s="19" customFormat="1" ht="14.25" customHeight="1" x14ac:dyDescent="0.2">
      <c r="A7" s="119"/>
      <c r="B7" s="119"/>
      <c r="C7" s="119"/>
      <c r="D7" s="119"/>
      <c r="E7" s="119"/>
      <c r="F7" s="119"/>
      <c r="G7" s="119"/>
      <c r="H7" s="17"/>
      <c r="I7" s="18"/>
    </row>
    <row r="8" spans="1:9" s="19" customFormat="1" ht="14.25" customHeight="1" x14ac:dyDescent="0.2">
      <c r="A8" s="117" t="s">
        <v>2</v>
      </c>
      <c r="B8" s="117"/>
      <c r="C8" s="117"/>
      <c r="D8" s="117"/>
      <c r="E8" s="117"/>
      <c r="F8" s="117"/>
      <c r="G8" s="117"/>
      <c r="H8" s="17"/>
      <c r="I8" s="18"/>
    </row>
    <row r="9" spans="1:9" s="19" customFormat="1" ht="109.9" customHeight="1" x14ac:dyDescent="0.2">
      <c r="A9" s="119" t="s">
        <v>76</v>
      </c>
      <c r="B9" s="123"/>
      <c r="C9" s="123"/>
      <c r="D9" s="123"/>
      <c r="E9" s="123"/>
      <c r="F9" s="123"/>
      <c r="G9" s="123"/>
      <c r="H9" s="17"/>
      <c r="I9" s="18"/>
    </row>
    <row r="10" spans="1:9" s="19" customFormat="1" ht="14.25" customHeight="1" x14ac:dyDescent="0.2">
      <c r="A10" s="119"/>
      <c r="B10" s="119"/>
      <c r="C10" s="119"/>
      <c r="D10" s="119"/>
      <c r="E10" s="119"/>
      <c r="F10" s="119"/>
      <c r="G10" s="119"/>
      <c r="H10" s="17"/>
      <c r="I10" s="18"/>
    </row>
    <row r="11" spans="1:9" s="19" customFormat="1" ht="14.25" customHeight="1" x14ac:dyDescent="0.2">
      <c r="A11" s="21" t="s">
        <v>3</v>
      </c>
      <c r="B11" s="21"/>
      <c r="C11" s="23"/>
      <c r="D11" s="24"/>
      <c r="E11" s="23"/>
      <c r="F11" s="24"/>
      <c r="G11" s="25"/>
      <c r="H11" s="17"/>
      <c r="I11" s="18"/>
    </row>
    <row r="12" spans="1:9" s="19" customFormat="1" ht="95.45" customHeight="1" x14ac:dyDescent="0.2">
      <c r="A12" s="119" t="s">
        <v>77</v>
      </c>
      <c r="B12" s="123"/>
      <c r="C12" s="123"/>
      <c r="D12" s="123"/>
      <c r="E12" s="123"/>
      <c r="F12" s="123"/>
      <c r="G12" s="123"/>
      <c r="H12" s="17"/>
      <c r="I12" s="18"/>
    </row>
    <row r="13" spans="1:9" s="19" customFormat="1" ht="12" customHeight="1" x14ac:dyDescent="0.2">
      <c r="A13" s="119" t="s">
        <v>4</v>
      </c>
      <c r="B13" s="119"/>
      <c r="C13" s="119"/>
      <c r="D13" s="119"/>
      <c r="E13" s="119"/>
      <c r="F13" s="119"/>
      <c r="G13" s="119"/>
      <c r="H13" s="17"/>
      <c r="I13" s="18"/>
    </row>
    <row r="14" spans="1:9" s="19" customFormat="1" ht="14.25" customHeight="1" x14ac:dyDescent="0.2">
      <c r="A14" s="21" t="s">
        <v>5</v>
      </c>
      <c r="B14" s="2"/>
      <c r="C14" s="2"/>
      <c r="D14" s="26"/>
      <c r="E14" s="2"/>
      <c r="F14" s="26"/>
      <c r="G14" s="27"/>
      <c r="H14" s="17"/>
      <c r="I14" s="18"/>
    </row>
    <row r="15" spans="1:9" s="19" customFormat="1" ht="44.45" customHeight="1" x14ac:dyDescent="0.2">
      <c r="A15" s="119" t="s">
        <v>78</v>
      </c>
      <c r="B15" s="119"/>
      <c r="C15" s="119"/>
      <c r="D15" s="119"/>
      <c r="E15" s="119"/>
      <c r="F15" s="119"/>
      <c r="G15" s="119"/>
      <c r="H15" s="17"/>
      <c r="I15" s="18"/>
    </row>
    <row r="16" spans="1:9" s="19" customFormat="1" ht="14.25" customHeight="1" x14ac:dyDescent="0.2">
      <c r="A16" s="1"/>
      <c r="B16" s="2"/>
      <c r="C16" s="2"/>
      <c r="D16" s="26"/>
      <c r="E16" s="2"/>
      <c r="F16" s="26"/>
      <c r="G16" s="27"/>
      <c r="H16" s="17"/>
      <c r="I16" s="18"/>
    </row>
    <row r="17" spans="1:9" s="19" customFormat="1" ht="14.25" customHeight="1" x14ac:dyDescent="0.2">
      <c r="A17" s="28" t="s">
        <v>6</v>
      </c>
      <c r="B17" s="2"/>
      <c r="C17" s="2"/>
      <c r="D17" s="26"/>
      <c r="E17" s="2"/>
      <c r="F17" s="26"/>
      <c r="G17" s="27"/>
      <c r="H17" s="17"/>
      <c r="I17" s="18"/>
    </row>
    <row r="18" spans="1:9" s="19" customFormat="1" ht="55.15" customHeight="1" x14ac:dyDescent="0.2">
      <c r="A18" s="119" t="s">
        <v>79</v>
      </c>
      <c r="B18" s="119"/>
      <c r="C18" s="119"/>
      <c r="D18" s="119"/>
      <c r="E18" s="119"/>
      <c r="F18" s="119"/>
      <c r="G18" s="119"/>
      <c r="H18" s="17"/>
      <c r="I18" s="18"/>
    </row>
    <row r="19" spans="1:9" s="19" customFormat="1" ht="14.25" customHeight="1" x14ac:dyDescent="0.2">
      <c r="A19" s="1"/>
      <c r="B19" s="2"/>
      <c r="C19" s="2"/>
      <c r="D19" s="26"/>
      <c r="E19" s="2"/>
      <c r="F19" s="26"/>
      <c r="G19" s="27"/>
      <c r="H19" s="17"/>
      <c r="I19" s="18"/>
    </row>
    <row r="20" spans="1:9" s="19" customFormat="1" ht="14.25" customHeight="1" x14ac:dyDescent="0.2">
      <c r="A20" s="21" t="s">
        <v>7</v>
      </c>
      <c r="B20" s="2"/>
      <c r="C20" s="2"/>
      <c r="D20" s="26"/>
      <c r="E20" s="2"/>
      <c r="F20" s="26"/>
      <c r="G20" s="27"/>
      <c r="H20" s="17"/>
      <c r="I20" s="18"/>
    </row>
    <row r="21" spans="1:9" s="19" customFormat="1" ht="149.25" customHeight="1" x14ac:dyDescent="0.2">
      <c r="A21" s="119" t="s">
        <v>80</v>
      </c>
      <c r="B21" s="119"/>
      <c r="C21" s="119"/>
      <c r="D21" s="119"/>
      <c r="E21" s="119"/>
      <c r="F21" s="119"/>
      <c r="G21" s="119"/>
      <c r="H21" s="17"/>
      <c r="I21" s="18"/>
    </row>
    <row r="22" spans="1:9" s="19" customFormat="1" ht="14.25" customHeight="1" x14ac:dyDescent="0.2">
      <c r="A22" s="1"/>
      <c r="B22" s="2"/>
      <c r="C22" s="2"/>
      <c r="D22" s="26"/>
      <c r="E22" s="2"/>
      <c r="F22" s="26"/>
      <c r="G22" s="27"/>
      <c r="H22" s="17"/>
      <c r="I22" s="18"/>
    </row>
    <row r="23" spans="1:9" s="19" customFormat="1" ht="14.25" customHeight="1" x14ac:dyDescent="0.2">
      <c r="A23" s="21" t="s">
        <v>8</v>
      </c>
      <c r="B23" s="2"/>
      <c r="C23" s="2"/>
      <c r="D23" s="26"/>
      <c r="E23" s="2"/>
      <c r="F23" s="26"/>
      <c r="G23" s="27"/>
      <c r="H23" s="17"/>
      <c r="I23" s="18"/>
    </row>
    <row r="24" spans="1:9" s="19" customFormat="1" ht="58.15" customHeight="1" x14ac:dyDescent="0.2">
      <c r="A24" s="119" t="s">
        <v>81</v>
      </c>
      <c r="B24" s="119"/>
      <c r="C24" s="119"/>
      <c r="D24" s="119"/>
      <c r="E24" s="119"/>
      <c r="F24" s="119"/>
      <c r="G24" s="119"/>
      <c r="H24" s="17"/>
      <c r="I24" s="18"/>
    </row>
    <row r="25" spans="1:9" s="19" customFormat="1" ht="14.25" customHeight="1" x14ac:dyDescent="0.2">
      <c r="A25" s="1"/>
      <c r="B25" s="2"/>
      <c r="C25" s="2"/>
      <c r="D25" s="26"/>
      <c r="E25" s="2"/>
      <c r="F25" s="26"/>
      <c r="G25" s="27"/>
      <c r="H25" s="17"/>
      <c r="I25" s="18"/>
    </row>
    <row r="26" spans="1:9" s="19" customFormat="1" ht="68.45" customHeight="1" x14ac:dyDescent="0.2">
      <c r="A26" s="117" t="s">
        <v>82</v>
      </c>
      <c r="B26" s="118"/>
      <c r="C26" s="118"/>
      <c r="D26" s="118"/>
      <c r="E26" s="118"/>
      <c r="F26" s="118"/>
      <c r="G26" s="118"/>
      <c r="H26" s="17"/>
      <c r="I26" s="18"/>
    </row>
    <row r="27" spans="1:9" s="19" customFormat="1" ht="14.25" customHeight="1" x14ac:dyDescent="0.2">
      <c r="A27" s="1"/>
      <c r="B27" s="2"/>
      <c r="C27" s="2"/>
      <c r="D27" s="26"/>
      <c r="E27" s="2"/>
      <c r="F27" s="26"/>
      <c r="G27" s="27"/>
      <c r="H27" s="17"/>
      <c r="I27" s="18"/>
    </row>
    <row r="28" spans="1:9" s="19" customFormat="1" ht="42.6" customHeight="1" x14ac:dyDescent="0.2">
      <c r="A28" s="117" t="s">
        <v>83</v>
      </c>
      <c r="B28" s="118"/>
      <c r="C28" s="118"/>
      <c r="D28" s="118"/>
      <c r="E28" s="118"/>
      <c r="F28" s="118"/>
      <c r="G28" s="118"/>
      <c r="H28" s="17"/>
      <c r="I28" s="18"/>
    </row>
    <row r="29" spans="1:9" s="19" customFormat="1" ht="14.25" customHeight="1" x14ac:dyDescent="0.2">
      <c r="A29" s="1"/>
      <c r="B29" s="2"/>
      <c r="C29" s="2"/>
      <c r="D29" s="26"/>
      <c r="E29" s="2"/>
      <c r="F29" s="26"/>
      <c r="G29" s="27"/>
      <c r="H29" s="17"/>
      <c r="I29" s="18"/>
    </row>
    <row r="30" spans="1:9" s="19" customFormat="1" ht="165" customHeight="1" x14ac:dyDescent="0.2">
      <c r="A30" s="117" t="s">
        <v>84</v>
      </c>
      <c r="B30" s="118"/>
      <c r="C30" s="118"/>
      <c r="D30" s="118"/>
      <c r="E30" s="118"/>
      <c r="F30" s="118"/>
      <c r="G30" s="118"/>
      <c r="H30" s="17"/>
      <c r="I30" s="18"/>
    </row>
    <row r="31" spans="1:9" s="19" customFormat="1" x14ac:dyDescent="0.2">
      <c r="A31" s="1"/>
      <c r="B31" s="99"/>
      <c r="C31" s="99"/>
      <c r="D31" s="99"/>
      <c r="E31" s="99"/>
      <c r="F31" s="99"/>
      <c r="G31" s="99"/>
      <c r="H31" s="17"/>
      <c r="I31" s="18"/>
    </row>
    <row r="32" spans="1:9" s="19" customFormat="1" ht="107.45" customHeight="1" x14ac:dyDescent="0.2">
      <c r="A32" s="117" t="s">
        <v>85</v>
      </c>
      <c r="B32" s="118"/>
      <c r="C32" s="118"/>
      <c r="D32" s="118"/>
      <c r="E32" s="118"/>
      <c r="F32" s="118"/>
      <c r="G32" s="118"/>
      <c r="H32" s="17"/>
      <c r="I32" s="18"/>
    </row>
    <row r="33" spans="1:9" s="19" customFormat="1" ht="14.25" customHeight="1" x14ac:dyDescent="0.2">
      <c r="A33" s="1"/>
      <c r="B33" s="2"/>
      <c r="C33" s="2"/>
      <c r="D33" s="26"/>
      <c r="E33" s="2"/>
      <c r="F33" s="26"/>
      <c r="G33" s="27"/>
      <c r="H33" s="17"/>
      <c r="I33" s="18"/>
    </row>
    <row r="34" spans="1:9" s="19" customFormat="1" ht="10.5" customHeight="1" x14ac:dyDescent="0.2">
      <c r="A34" s="117"/>
      <c r="B34" s="118"/>
      <c r="C34" s="118"/>
      <c r="D34" s="118"/>
      <c r="E34" s="118"/>
      <c r="F34" s="118"/>
      <c r="G34" s="118"/>
      <c r="H34" s="17"/>
      <c r="I34" s="18"/>
    </row>
    <row r="35" spans="1:9" s="19" customFormat="1" ht="14.25" customHeight="1" x14ac:dyDescent="0.2">
      <c r="A35" s="1"/>
      <c r="B35" s="2"/>
      <c r="C35" s="2"/>
      <c r="D35" s="26"/>
      <c r="E35" s="2"/>
      <c r="F35" s="26"/>
      <c r="G35" s="27"/>
      <c r="H35" s="17"/>
      <c r="I35" s="18"/>
    </row>
    <row r="36" spans="1:9" s="19" customFormat="1" ht="14.25" customHeight="1" x14ac:dyDescent="0.2">
      <c r="A36" s="21" t="s">
        <v>9</v>
      </c>
      <c r="B36" s="11"/>
      <c r="C36" s="23"/>
      <c r="D36" s="24"/>
      <c r="E36" s="2"/>
      <c r="F36" s="26"/>
      <c r="G36" s="27"/>
      <c r="H36" s="17"/>
      <c r="I36" s="18"/>
    </row>
    <row r="37" spans="1:9" s="19" customFormat="1" ht="14.25" customHeight="1" x14ac:dyDescent="0.2">
      <c r="A37" s="1"/>
      <c r="B37" s="2"/>
      <c r="C37" s="2"/>
      <c r="D37" s="26"/>
      <c r="E37" s="2"/>
      <c r="F37" s="26"/>
      <c r="G37" s="27"/>
      <c r="H37" s="17"/>
      <c r="I37" s="18"/>
    </row>
    <row r="38" spans="1:9" s="19" customFormat="1" ht="256.14999999999998" customHeight="1" x14ac:dyDescent="0.2">
      <c r="A38" s="119" t="s">
        <v>86</v>
      </c>
      <c r="B38" s="119"/>
      <c r="C38" s="119"/>
      <c r="D38" s="119"/>
      <c r="E38" s="119"/>
      <c r="F38" s="119"/>
      <c r="G38" s="119"/>
      <c r="H38" s="17"/>
      <c r="I38" s="18"/>
    </row>
    <row r="39" spans="1:9" s="19" customFormat="1" x14ac:dyDescent="0.2">
      <c r="A39" s="2"/>
      <c r="B39" s="2"/>
      <c r="C39" s="2"/>
      <c r="D39" s="2"/>
      <c r="E39" s="2"/>
      <c r="F39" s="2"/>
      <c r="G39" s="2"/>
      <c r="H39" s="17"/>
      <c r="I39" s="18"/>
    </row>
    <row r="40" spans="1:9" s="19" customFormat="1" x14ac:dyDescent="0.2">
      <c r="A40" s="2"/>
      <c r="B40" s="2"/>
      <c r="C40" s="2"/>
      <c r="D40" s="2"/>
      <c r="E40" s="2"/>
      <c r="F40" s="2"/>
      <c r="G40" s="2"/>
      <c r="H40" s="17"/>
      <c r="I40" s="18"/>
    </row>
    <row r="41" spans="1:9" s="19" customFormat="1" x14ac:dyDescent="0.2">
      <c r="A41" s="2"/>
      <c r="B41" s="2"/>
      <c r="C41" s="2"/>
      <c r="D41" s="2"/>
      <c r="E41" s="2"/>
      <c r="F41" s="2"/>
      <c r="G41" s="2"/>
      <c r="H41" s="17"/>
      <c r="I41" s="18"/>
    </row>
    <row r="42" spans="1:9" s="19" customFormat="1" ht="20.45" customHeight="1" x14ac:dyDescent="0.2">
      <c r="A42" s="55" t="s">
        <v>19</v>
      </c>
      <c r="B42" s="55" t="s">
        <v>20</v>
      </c>
      <c r="C42" s="55" t="s">
        <v>21</v>
      </c>
      <c r="D42" s="56" t="s">
        <v>22</v>
      </c>
      <c r="E42" s="55"/>
      <c r="F42" s="56" t="s">
        <v>23</v>
      </c>
      <c r="G42" s="57" t="s">
        <v>24</v>
      </c>
      <c r="H42" s="17"/>
      <c r="I42" s="18"/>
    </row>
    <row r="43" spans="1:9" s="19" customFormat="1" ht="14.25" customHeight="1" x14ac:dyDescent="0.2">
      <c r="A43" s="29"/>
      <c r="B43" s="1"/>
      <c r="C43" s="55"/>
      <c r="D43" s="56"/>
      <c r="E43" s="55"/>
      <c r="F43" s="56"/>
      <c r="G43" s="57"/>
      <c r="H43" s="17"/>
      <c r="I43" s="18"/>
    </row>
    <row r="44" spans="1:9" s="54" customFormat="1" ht="15" x14ac:dyDescent="0.2">
      <c r="A44" s="120" t="s">
        <v>18</v>
      </c>
      <c r="B44" s="121"/>
      <c r="C44" s="121"/>
      <c r="D44" s="121"/>
      <c r="E44" s="121"/>
      <c r="F44" s="122"/>
    </row>
    <row r="45" spans="1:9" s="19" customFormat="1" ht="18" customHeight="1" x14ac:dyDescent="0.2">
      <c r="A45" s="31"/>
      <c r="B45" s="32"/>
      <c r="C45" s="33"/>
      <c r="D45" s="34"/>
      <c r="E45" s="35"/>
      <c r="F45" s="34"/>
      <c r="G45" s="36"/>
      <c r="H45" s="17"/>
      <c r="I45" s="18"/>
    </row>
    <row r="46" spans="1:9" s="19" customFormat="1" ht="15.75" x14ac:dyDescent="0.2">
      <c r="A46" s="37" t="s">
        <v>10</v>
      </c>
      <c r="B46" s="38" t="s">
        <v>11</v>
      </c>
      <c r="C46" s="13"/>
      <c r="D46" s="14"/>
      <c r="E46" s="15"/>
      <c r="F46" s="14"/>
      <c r="G46" s="16"/>
      <c r="H46" s="17"/>
      <c r="I46" s="18"/>
    </row>
    <row r="47" spans="1:9" s="19" customFormat="1" ht="15.75" x14ac:dyDescent="0.2">
      <c r="A47" s="37"/>
      <c r="B47" s="38"/>
      <c r="C47" s="13"/>
      <c r="D47" s="14"/>
      <c r="E47" s="15"/>
      <c r="F47" s="14"/>
      <c r="G47" s="16"/>
      <c r="H47" s="17"/>
      <c r="I47" s="18"/>
    </row>
    <row r="48" spans="1:9" s="61" customFormat="1" ht="15.75" x14ac:dyDescent="0.2">
      <c r="A48" s="68" t="s">
        <v>27</v>
      </c>
      <c r="B48" s="69" t="s">
        <v>25</v>
      </c>
      <c r="C48" s="62"/>
      <c r="D48" s="63"/>
      <c r="E48" s="64"/>
      <c r="F48" s="63"/>
      <c r="G48" s="65"/>
      <c r="H48" s="59"/>
      <c r="I48" s="60"/>
    </row>
    <row r="49" spans="1:9" s="61" customFormat="1" ht="15.75" x14ac:dyDescent="0.2">
      <c r="A49" s="37"/>
      <c r="B49" s="38"/>
      <c r="C49" s="13"/>
      <c r="D49" s="14"/>
      <c r="E49" s="15"/>
      <c r="F49" s="14"/>
      <c r="G49" s="16"/>
      <c r="H49" s="59"/>
      <c r="I49" s="60"/>
    </row>
    <row r="50" spans="1:9" s="19" customFormat="1" ht="38.25" x14ac:dyDescent="0.2">
      <c r="A50" s="31" t="s">
        <v>12</v>
      </c>
      <c r="B50" s="2" t="s">
        <v>117</v>
      </c>
      <c r="C50" s="13" t="s">
        <v>112</v>
      </c>
      <c r="D50" s="14">
        <v>30</v>
      </c>
      <c r="E50" s="15"/>
      <c r="F50" s="14"/>
      <c r="G50" s="16">
        <f>D50*F50</f>
        <v>0</v>
      </c>
      <c r="H50" s="17"/>
      <c r="I50" s="18"/>
    </row>
    <row r="51" spans="1:9" s="19" customFormat="1" x14ac:dyDescent="0.2">
      <c r="A51" s="31"/>
      <c r="B51" s="2"/>
      <c r="C51" s="13"/>
      <c r="D51" s="14"/>
      <c r="E51" s="15"/>
      <c r="F51" s="14"/>
      <c r="G51" s="16"/>
      <c r="H51" s="17"/>
      <c r="I51" s="18"/>
    </row>
    <row r="52" spans="1:9" s="19" customFormat="1" ht="25.5" x14ac:dyDescent="0.2">
      <c r="A52" s="31" t="s">
        <v>14</v>
      </c>
      <c r="B52" s="2" t="s">
        <v>119</v>
      </c>
      <c r="C52" s="13" t="s">
        <v>15</v>
      </c>
      <c r="D52" s="14">
        <v>1</v>
      </c>
      <c r="E52" s="15"/>
      <c r="F52" s="14"/>
      <c r="G52" s="16">
        <f>D52*F52</f>
        <v>0</v>
      </c>
      <c r="H52" s="17"/>
      <c r="I52" s="18"/>
    </row>
    <row r="53" spans="1:9" s="19" customFormat="1" x14ac:dyDescent="0.2">
      <c r="A53" s="31"/>
      <c r="B53" s="2"/>
      <c r="C53" s="13"/>
      <c r="D53" s="14"/>
      <c r="E53" s="15"/>
      <c r="F53" s="14"/>
      <c r="G53" s="16"/>
      <c r="H53" s="17"/>
      <c r="I53" s="18"/>
    </row>
    <row r="54" spans="1:9" s="19" customFormat="1" ht="63.75" x14ac:dyDescent="0.2">
      <c r="A54" s="31" t="s">
        <v>116</v>
      </c>
      <c r="B54" s="45" t="s">
        <v>87</v>
      </c>
      <c r="C54" s="13" t="s">
        <v>13</v>
      </c>
      <c r="D54" s="14">
        <v>1</v>
      </c>
      <c r="E54" s="15"/>
      <c r="F54" s="14"/>
      <c r="G54" s="16">
        <f>D54*F54</f>
        <v>0</v>
      </c>
      <c r="H54" s="17"/>
      <c r="I54" s="18"/>
    </row>
    <row r="55" spans="1:9" s="19" customFormat="1" x14ac:dyDescent="0.2">
      <c r="A55" s="31"/>
      <c r="B55" s="44"/>
      <c r="C55" s="13"/>
      <c r="D55" s="14"/>
      <c r="E55" s="15"/>
      <c r="F55" s="14"/>
      <c r="G55" s="16"/>
      <c r="H55" s="17"/>
      <c r="I55" s="18"/>
    </row>
    <row r="56" spans="1:9" s="19" customFormat="1" ht="127.5" x14ac:dyDescent="0.2">
      <c r="A56" s="31" t="s">
        <v>120</v>
      </c>
      <c r="B56" s="45" t="s">
        <v>88</v>
      </c>
      <c r="C56" s="13" t="s">
        <v>17</v>
      </c>
      <c r="D56" s="14">
        <v>40</v>
      </c>
      <c r="E56" s="15"/>
      <c r="F56" s="14"/>
      <c r="G56" s="16">
        <f>D56*F56</f>
        <v>0</v>
      </c>
      <c r="H56" s="17"/>
      <c r="I56" s="18"/>
    </row>
    <row r="57" spans="1:9" s="19" customFormat="1" x14ac:dyDescent="0.2">
      <c r="A57" s="31"/>
      <c r="B57" s="45"/>
      <c r="C57" s="13"/>
      <c r="D57" s="14"/>
      <c r="E57" s="15"/>
      <c r="F57" s="14"/>
      <c r="G57" s="16"/>
      <c r="H57" s="17"/>
      <c r="I57" s="18"/>
    </row>
    <row r="58" spans="1:9" s="19" customFormat="1" x14ac:dyDescent="0.2">
      <c r="A58" s="31"/>
      <c r="B58" s="45"/>
      <c r="C58" s="13"/>
      <c r="D58" s="14"/>
      <c r="E58" s="15"/>
      <c r="F58" s="14"/>
      <c r="G58" s="16"/>
      <c r="H58" s="17"/>
      <c r="I58" s="18"/>
    </row>
    <row r="59" spans="1:9" s="19" customFormat="1" x14ac:dyDescent="0.2">
      <c r="A59" s="31"/>
      <c r="B59" s="45"/>
      <c r="C59" s="13"/>
      <c r="D59" s="14"/>
      <c r="E59" s="15"/>
      <c r="F59" s="14"/>
      <c r="G59" s="16"/>
      <c r="H59" s="17"/>
      <c r="I59" s="18"/>
    </row>
    <row r="60" spans="1:9" s="19" customFormat="1" ht="13.5" thickBot="1" x14ac:dyDescent="0.25">
      <c r="A60" s="31"/>
      <c r="B60" s="45"/>
      <c r="C60" s="13"/>
      <c r="D60" s="14"/>
      <c r="E60" s="15"/>
      <c r="F60" s="14"/>
      <c r="G60" s="16"/>
      <c r="H60" s="17"/>
      <c r="I60" s="18"/>
    </row>
    <row r="61" spans="1:9" s="46" customFormat="1" ht="16.149999999999999" customHeight="1" x14ac:dyDescent="0.2">
      <c r="A61" s="105" t="s">
        <v>27</v>
      </c>
      <c r="B61" s="101" t="s">
        <v>26</v>
      </c>
      <c r="C61" s="106"/>
      <c r="D61" s="107"/>
      <c r="E61" s="105"/>
      <c r="F61" s="107"/>
      <c r="G61" s="108">
        <f>SUM(G50:G56)</f>
        <v>0</v>
      </c>
      <c r="H61" s="84"/>
      <c r="I61" s="18"/>
    </row>
    <row r="62" spans="1:9" s="19" customFormat="1" x14ac:dyDescent="0.2">
      <c r="A62" s="31"/>
      <c r="B62" s="44"/>
      <c r="C62" s="13"/>
      <c r="D62" s="14"/>
      <c r="E62" s="15"/>
      <c r="F62" s="14"/>
      <c r="G62" s="16"/>
      <c r="H62" s="17"/>
      <c r="I62" s="18"/>
    </row>
    <row r="63" spans="1:9" s="48" customFormat="1" x14ac:dyDescent="0.2">
      <c r="A63" s="39"/>
      <c r="B63" s="66"/>
      <c r="C63" s="40"/>
      <c r="D63" s="41"/>
      <c r="E63" s="42"/>
      <c r="F63" s="41"/>
      <c r="G63" s="43"/>
      <c r="H63" s="44"/>
      <c r="I63" s="47"/>
    </row>
    <row r="64" spans="1:9" s="76" customFormat="1" ht="15.75" x14ac:dyDescent="0.25">
      <c r="A64" s="68" t="s">
        <v>29</v>
      </c>
      <c r="B64" s="70" t="s">
        <v>28</v>
      </c>
      <c r="C64" s="71"/>
      <c r="D64" s="72"/>
      <c r="E64" s="73"/>
      <c r="F64" s="72"/>
      <c r="G64" s="74"/>
      <c r="H64" s="70"/>
      <c r="I64" s="75"/>
    </row>
    <row r="65" spans="1:10" s="48" customFormat="1" x14ac:dyDescent="0.2">
      <c r="A65" s="39"/>
      <c r="B65" s="66"/>
      <c r="C65" s="40"/>
      <c r="D65" s="41"/>
      <c r="E65" s="42"/>
      <c r="F65" s="41"/>
      <c r="G65" s="43"/>
      <c r="H65" s="44"/>
      <c r="I65" s="47"/>
    </row>
    <row r="66" spans="1:10" s="48" customFormat="1" ht="176.45" customHeight="1" x14ac:dyDescent="0.2">
      <c r="A66" s="31"/>
      <c r="B66" s="1" t="s">
        <v>47</v>
      </c>
      <c r="C66" s="13"/>
      <c r="D66" s="14"/>
      <c r="E66" s="15"/>
      <c r="F66" s="14"/>
      <c r="G66" s="16"/>
      <c r="H66" s="44"/>
      <c r="I66" s="47"/>
    </row>
    <row r="67" spans="1:10" s="48" customFormat="1" x14ac:dyDescent="0.2">
      <c r="A67" s="31"/>
      <c r="B67" s="1"/>
      <c r="C67" s="13"/>
      <c r="D67" s="14"/>
      <c r="E67" s="15"/>
      <c r="F67" s="14"/>
      <c r="G67" s="16"/>
      <c r="H67" s="44"/>
      <c r="I67" s="47"/>
    </row>
    <row r="68" spans="1:10" s="48" customFormat="1" ht="55.15" customHeight="1" x14ac:dyDescent="0.2">
      <c r="A68" s="31" t="s">
        <v>50</v>
      </c>
      <c r="B68" s="2" t="s">
        <v>46</v>
      </c>
      <c r="C68" s="13" t="s">
        <v>112</v>
      </c>
      <c r="D68" s="14">
        <v>53</v>
      </c>
      <c r="E68" s="15"/>
      <c r="F68" s="14"/>
      <c r="G68" s="16">
        <f>D68*F68</f>
        <v>0</v>
      </c>
      <c r="H68" s="44"/>
      <c r="I68" s="47"/>
    </row>
    <row r="69" spans="1:10" s="48" customFormat="1" x14ac:dyDescent="0.2">
      <c r="A69" s="31"/>
      <c r="B69" s="1"/>
      <c r="C69" s="13"/>
      <c r="D69" s="14"/>
      <c r="E69" s="15"/>
      <c r="F69" s="14"/>
      <c r="G69" s="16"/>
      <c r="H69" s="44"/>
      <c r="I69" s="47"/>
    </row>
    <row r="70" spans="1:10" s="48" customFormat="1" ht="76.5" x14ac:dyDescent="0.2">
      <c r="A70" s="31" t="s">
        <v>51</v>
      </c>
      <c r="B70" s="2" t="s">
        <v>89</v>
      </c>
      <c r="C70" s="13"/>
      <c r="D70" s="14"/>
      <c r="E70" s="15"/>
      <c r="F70" s="14"/>
      <c r="G70" s="16"/>
      <c r="H70" s="44"/>
      <c r="I70" s="47"/>
      <c r="J70" s="67"/>
    </row>
    <row r="71" spans="1:10" s="48" customFormat="1" x14ac:dyDescent="0.2">
      <c r="A71" s="31"/>
      <c r="B71" s="2" t="s">
        <v>30</v>
      </c>
      <c r="C71" s="13" t="s">
        <v>15</v>
      </c>
      <c r="D71" s="14">
        <v>2</v>
      </c>
      <c r="E71" s="15"/>
      <c r="F71" s="14"/>
      <c r="G71" s="16">
        <f t="shared" ref="G71:G73" si="0">D71*F71</f>
        <v>0</v>
      </c>
      <c r="H71" s="44"/>
      <c r="I71" s="47"/>
    </row>
    <row r="72" spans="1:10" s="48" customFormat="1" x14ac:dyDescent="0.2">
      <c r="A72" s="31"/>
      <c r="B72" s="2" t="s">
        <v>31</v>
      </c>
      <c r="C72" s="13" t="s">
        <v>15</v>
      </c>
      <c r="D72" s="14">
        <v>3</v>
      </c>
      <c r="E72" s="15"/>
      <c r="F72" s="14"/>
      <c r="G72" s="16">
        <f t="shared" si="0"/>
        <v>0</v>
      </c>
      <c r="H72" s="44"/>
      <c r="I72" s="47"/>
    </row>
    <row r="73" spans="1:10" s="48" customFormat="1" x14ac:dyDescent="0.2">
      <c r="A73" s="31"/>
      <c r="B73" s="2" t="s">
        <v>32</v>
      </c>
      <c r="C73" s="13" t="s">
        <v>15</v>
      </c>
      <c r="D73" s="14">
        <v>1</v>
      </c>
      <c r="E73" s="15"/>
      <c r="F73" s="14"/>
      <c r="G73" s="16">
        <f t="shared" si="0"/>
        <v>0</v>
      </c>
      <c r="H73" s="44"/>
      <c r="I73" s="47"/>
    </row>
    <row r="74" spans="1:10" s="48" customFormat="1" x14ac:dyDescent="0.2">
      <c r="A74" s="31"/>
      <c r="B74" s="1"/>
      <c r="C74" s="13"/>
      <c r="D74" s="14"/>
      <c r="E74" s="15"/>
      <c r="F74" s="14"/>
      <c r="G74" s="16"/>
      <c r="H74" s="44"/>
      <c r="I74" s="47"/>
    </row>
    <row r="75" spans="1:10" s="48" customFormat="1" ht="68.25" customHeight="1" x14ac:dyDescent="0.2">
      <c r="A75" s="31" t="s">
        <v>52</v>
      </c>
      <c r="B75" s="2" t="s">
        <v>109</v>
      </c>
      <c r="C75" s="13" t="s">
        <v>112</v>
      </c>
      <c r="D75" s="14">
        <v>94</v>
      </c>
      <c r="E75" s="15"/>
      <c r="F75" s="14"/>
      <c r="G75" s="16">
        <f>D75*F75</f>
        <v>0</v>
      </c>
      <c r="H75" s="44"/>
      <c r="I75" s="47"/>
    </row>
    <row r="76" spans="1:10" s="48" customFormat="1" x14ac:dyDescent="0.2">
      <c r="A76" s="31"/>
      <c r="B76" s="1"/>
      <c r="C76" s="13"/>
      <c r="D76" s="14"/>
      <c r="E76" s="15"/>
      <c r="F76" s="14"/>
      <c r="G76" s="16"/>
      <c r="H76" s="44"/>
      <c r="I76" s="47"/>
    </row>
    <row r="77" spans="1:10" s="48" customFormat="1" ht="75.75" customHeight="1" x14ac:dyDescent="0.2">
      <c r="A77" s="31" t="s">
        <v>53</v>
      </c>
      <c r="B77" s="2" t="s">
        <v>90</v>
      </c>
      <c r="C77" s="13" t="s">
        <v>16</v>
      </c>
      <c r="D77" s="14">
        <v>142</v>
      </c>
      <c r="E77" s="15"/>
      <c r="F77" s="14"/>
      <c r="G77" s="16">
        <f>D77*F77</f>
        <v>0</v>
      </c>
      <c r="H77" s="44"/>
      <c r="I77" s="47"/>
    </row>
    <row r="78" spans="1:10" s="48" customFormat="1" x14ac:dyDescent="0.2">
      <c r="A78" s="31"/>
      <c r="B78" s="2"/>
      <c r="C78" s="13"/>
      <c r="D78" s="14"/>
      <c r="E78" s="15"/>
      <c r="F78" s="14"/>
      <c r="G78" s="16"/>
      <c r="H78" s="44"/>
      <c r="I78" s="47"/>
    </row>
    <row r="79" spans="1:10" s="48" customFormat="1" ht="111" customHeight="1" x14ac:dyDescent="0.2">
      <c r="A79" s="31" t="s">
        <v>54</v>
      </c>
      <c r="B79" s="2" t="s">
        <v>91</v>
      </c>
      <c r="C79" s="13"/>
      <c r="D79" s="14"/>
      <c r="E79" s="15"/>
      <c r="F79" s="14"/>
      <c r="G79" s="16"/>
      <c r="H79" s="44"/>
      <c r="I79" s="47"/>
    </row>
    <row r="80" spans="1:10" s="48" customFormat="1" x14ac:dyDescent="0.2">
      <c r="A80" s="31"/>
      <c r="B80" s="2" t="s">
        <v>33</v>
      </c>
      <c r="C80" s="13" t="s">
        <v>15</v>
      </c>
      <c r="D80" s="14">
        <v>1</v>
      </c>
      <c r="E80" s="15"/>
      <c r="F80" s="14"/>
      <c r="G80" s="16">
        <f t="shared" ref="G80:G82" si="1">D80*F80</f>
        <v>0</v>
      </c>
      <c r="H80" s="44"/>
      <c r="I80" s="47"/>
    </row>
    <row r="81" spans="1:10" s="48" customFormat="1" x14ac:dyDescent="0.2">
      <c r="A81" s="31"/>
      <c r="B81" s="2" t="s">
        <v>92</v>
      </c>
      <c r="C81" s="13" t="s">
        <v>15</v>
      </c>
      <c r="D81" s="14">
        <v>4</v>
      </c>
      <c r="E81" s="15"/>
      <c r="F81" s="14"/>
      <c r="G81" s="16">
        <f t="shared" si="1"/>
        <v>0</v>
      </c>
      <c r="H81" s="44"/>
      <c r="I81" s="47"/>
    </row>
    <row r="82" spans="1:10" s="48" customFormat="1" x14ac:dyDescent="0.2">
      <c r="A82" s="31"/>
      <c r="B82" s="2" t="s">
        <v>93</v>
      </c>
      <c r="C82" s="13" t="s">
        <v>15</v>
      </c>
      <c r="D82" s="14">
        <v>1</v>
      </c>
      <c r="E82" s="15"/>
      <c r="F82" s="14"/>
      <c r="G82" s="16">
        <f t="shared" si="1"/>
        <v>0</v>
      </c>
      <c r="H82" s="44"/>
      <c r="I82" s="47"/>
    </row>
    <row r="83" spans="1:10" s="48" customFormat="1" x14ac:dyDescent="0.2">
      <c r="A83" s="31"/>
      <c r="B83" s="2" t="s">
        <v>94</v>
      </c>
      <c r="C83" s="13" t="s">
        <v>15</v>
      </c>
      <c r="D83" s="14">
        <v>1</v>
      </c>
      <c r="E83" s="15"/>
      <c r="F83" s="14"/>
      <c r="G83" s="16">
        <f t="shared" ref="G83" si="2">D83*F83</f>
        <v>0</v>
      </c>
      <c r="H83" s="44"/>
      <c r="I83" s="47"/>
    </row>
    <row r="84" spans="1:10" s="48" customFormat="1" x14ac:dyDescent="0.2">
      <c r="A84" s="31"/>
      <c r="B84" s="2"/>
      <c r="C84" s="13"/>
      <c r="D84" s="14"/>
      <c r="E84" s="15"/>
      <c r="F84" s="14"/>
      <c r="G84" s="16"/>
      <c r="H84" s="44"/>
      <c r="I84" s="47"/>
    </row>
    <row r="85" spans="1:10" s="48" customFormat="1" ht="76.5" x14ac:dyDescent="0.2">
      <c r="A85" s="31" t="s">
        <v>55</v>
      </c>
      <c r="B85" s="2" t="s">
        <v>95</v>
      </c>
      <c r="C85" s="13" t="s">
        <v>15</v>
      </c>
      <c r="D85" s="14">
        <v>1</v>
      </c>
      <c r="E85" s="15"/>
      <c r="F85" s="14"/>
      <c r="G85" s="16">
        <f t="shared" ref="G85" si="3">D85*F85</f>
        <v>0</v>
      </c>
      <c r="H85" s="44"/>
      <c r="I85" s="47"/>
    </row>
    <row r="86" spans="1:10" s="48" customFormat="1" x14ac:dyDescent="0.2">
      <c r="A86" s="31"/>
      <c r="B86" s="2"/>
      <c r="C86" s="13"/>
      <c r="D86" s="14"/>
      <c r="E86" s="15"/>
      <c r="F86" s="14"/>
      <c r="G86" s="16"/>
      <c r="H86" s="44"/>
      <c r="I86" s="47"/>
    </row>
    <row r="87" spans="1:10" s="48" customFormat="1" ht="127.5" customHeight="1" x14ac:dyDescent="0.2">
      <c r="A87" s="31" t="s">
        <v>56</v>
      </c>
      <c r="B87" s="2" t="s">
        <v>118</v>
      </c>
      <c r="C87" s="13"/>
      <c r="D87" s="14"/>
      <c r="E87" s="15"/>
      <c r="F87" s="14"/>
      <c r="G87" s="16"/>
      <c r="H87" s="44"/>
      <c r="I87" s="47"/>
    </row>
    <row r="88" spans="1:10" s="48" customFormat="1" x14ac:dyDescent="0.2">
      <c r="A88" s="31"/>
      <c r="B88" s="2" t="s">
        <v>35</v>
      </c>
      <c r="C88" s="13" t="s">
        <v>17</v>
      </c>
      <c r="D88" s="14">
        <v>4</v>
      </c>
      <c r="E88" s="15"/>
      <c r="F88" s="14"/>
      <c r="G88" s="16">
        <f t="shared" ref="G88:G89" si="4">D88*F88</f>
        <v>0</v>
      </c>
      <c r="H88" s="44"/>
      <c r="I88" s="47"/>
    </row>
    <row r="89" spans="1:10" s="48" customFormat="1" x14ac:dyDescent="0.2">
      <c r="A89" s="31"/>
      <c r="B89" s="2" t="s">
        <v>34</v>
      </c>
      <c r="C89" s="13" t="s">
        <v>17</v>
      </c>
      <c r="D89" s="14">
        <v>8</v>
      </c>
      <c r="E89" s="15"/>
      <c r="F89" s="14"/>
      <c r="G89" s="16">
        <f t="shared" si="4"/>
        <v>0</v>
      </c>
      <c r="H89" s="44"/>
      <c r="I89" s="47"/>
    </row>
    <row r="90" spans="1:10" s="48" customFormat="1" x14ac:dyDescent="0.2">
      <c r="A90" s="31"/>
      <c r="B90" s="2" t="s">
        <v>57</v>
      </c>
      <c r="C90" s="13" t="s">
        <v>17</v>
      </c>
      <c r="D90" s="14">
        <v>0.5</v>
      </c>
      <c r="E90" s="15"/>
      <c r="F90" s="14"/>
      <c r="G90" s="16">
        <f t="shared" ref="G90" si="5">D90*F90</f>
        <v>0</v>
      </c>
      <c r="H90" s="44"/>
      <c r="I90" s="47"/>
    </row>
    <row r="91" spans="1:10" s="48" customFormat="1" ht="25.5" x14ac:dyDescent="0.2">
      <c r="A91" s="31"/>
      <c r="B91" s="2" t="s">
        <v>58</v>
      </c>
      <c r="C91" s="13" t="s">
        <v>17</v>
      </c>
      <c r="D91" s="14">
        <v>5.5</v>
      </c>
      <c r="E91" s="15"/>
      <c r="F91" s="14"/>
      <c r="G91" s="16">
        <f t="shared" ref="G91" si="6">D91*F91</f>
        <v>0</v>
      </c>
      <c r="H91" s="44"/>
      <c r="I91" s="47"/>
    </row>
    <row r="92" spans="1:10" s="48" customFormat="1" x14ac:dyDescent="0.2">
      <c r="A92" s="31"/>
      <c r="B92" s="2" t="s">
        <v>71</v>
      </c>
      <c r="C92" s="13" t="s">
        <v>17</v>
      </c>
      <c r="D92" s="14">
        <v>21</v>
      </c>
      <c r="E92" s="15"/>
      <c r="F92" s="14"/>
      <c r="G92" s="16">
        <f t="shared" ref="G92" si="7">D92*F92</f>
        <v>0</v>
      </c>
      <c r="H92" s="44"/>
      <c r="I92" s="47"/>
    </row>
    <row r="93" spans="1:10" s="48" customFormat="1" x14ac:dyDescent="0.2">
      <c r="A93" s="31"/>
      <c r="B93" s="1"/>
      <c r="C93" s="13"/>
      <c r="D93" s="14"/>
      <c r="E93" s="15"/>
      <c r="F93" s="14"/>
      <c r="G93" s="16"/>
      <c r="H93" s="44"/>
      <c r="I93" s="47"/>
    </row>
    <row r="94" spans="1:10" s="48" customFormat="1" ht="100.5" customHeight="1" x14ac:dyDescent="0.2">
      <c r="A94" s="31" t="s">
        <v>59</v>
      </c>
      <c r="B94" s="2" t="s">
        <v>96</v>
      </c>
      <c r="C94" s="13" t="s">
        <v>17</v>
      </c>
      <c r="D94" s="14">
        <v>8</v>
      </c>
      <c r="E94" s="15"/>
      <c r="F94" s="14"/>
      <c r="G94" s="16">
        <f t="shared" ref="G94" si="8">D94*F94</f>
        <v>0</v>
      </c>
      <c r="H94" s="44"/>
      <c r="I94" s="47"/>
    </row>
    <row r="95" spans="1:10" s="48" customFormat="1" x14ac:dyDescent="0.2">
      <c r="A95" s="31"/>
      <c r="B95" s="2"/>
      <c r="C95" s="13"/>
      <c r="D95" s="14"/>
      <c r="E95" s="15"/>
      <c r="F95" s="14"/>
      <c r="G95" s="16"/>
      <c r="H95" s="44"/>
      <c r="I95" s="47"/>
    </row>
    <row r="96" spans="1:10" s="48" customFormat="1" ht="69" customHeight="1" x14ac:dyDescent="0.2">
      <c r="A96" s="31" t="s">
        <v>60</v>
      </c>
      <c r="B96" s="2" t="s">
        <v>48</v>
      </c>
      <c r="C96" s="13"/>
      <c r="D96" s="14"/>
      <c r="E96" s="15"/>
      <c r="F96" s="14"/>
      <c r="G96" s="16"/>
      <c r="H96" s="44"/>
      <c r="I96" s="47"/>
      <c r="J96" s="67"/>
    </row>
    <row r="97" spans="1:10" s="48" customFormat="1" x14ac:dyDescent="0.2">
      <c r="A97" s="31"/>
      <c r="B97" s="2" t="s">
        <v>30</v>
      </c>
      <c r="C97" s="13" t="s">
        <v>15</v>
      </c>
      <c r="D97" s="14">
        <v>11</v>
      </c>
      <c r="E97" s="15"/>
      <c r="F97" s="14"/>
      <c r="G97" s="16">
        <f t="shared" ref="G97:G99" si="9">D97*F97</f>
        <v>0</v>
      </c>
      <c r="H97" s="44"/>
      <c r="I97" s="47"/>
    </row>
    <row r="98" spans="1:10" s="48" customFormat="1" x14ac:dyDescent="0.2">
      <c r="A98" s="31"/>
      <c r="B98" s="2" t="s">
        <v>39</v>
      </c>
      <c r="C98" s="13" t="s">
        <v>15</v>
      </c>
      <c r="D98" s="14">
        <v>13</v>
      </c>
      <c r="E98" s="15"/>
      <c r="F98" s="14"/>
      <c r="G98" s="16">
        <f t="shared" si="9"/>
        <v>0</v>
      </c>
      <c r="H98" s="44"/>
      <c r="I98" s="47"/>
    </row>
    <row r="99" spans="1:10" s="48" customFormat="1" x14ac:dyDescent="0.2">
      <c r="A99" s="31"/>
      <c r="B99" s="2" t="s">
        <v>36</v>
      </c>
      <c r="C99" s="13" t="s">
        <v>15</v>
      </c>
      <c r="D99" s="14">
        <v>2</v>
      </c>
      <c r="E99" s="15"/>
      <c r="F99" s="14"/>
      <c r="G99" s="16">
        <f t="shared" si="9"/>
        <v>0</v>
      </c>
      <c r="H99" s="44"/>
      <c r="I99" s="47"/>
    </row>
    <row r="100" spans="1:10" s="48" customFormat="1" x14ac:dyDescent="0.2">
      <c r="A100" s="31"/>
      <c r="B100" s="2" t="s">
        <v>37</v>
      </c>
      <c r="C100" s="13" t="s">
        <v>15</v>
      </c>
      <c r="D100" s="14">
        <v>1</v>
      </c>
      <c r="E100" s="15"/>
      <c r="F100" s="14"/>
      <c r="G100" s="16">
        <f t="shared" ref="G100" si="10">D100*F100</f>
        <v>0</v>
      </c>
      <c r="H100" s="44"/>
      <c r="I100" s="47"/>
    </row>
    <row r="101" spans="1:10" s="48" customFormat="1" x14ac:dyDescent="0.2">
      <c r="A101" s="31"/>
      <c r="B101" s="2" t="s">
        <v>38</v>
      </c>
      <c r="C101" s="13" t="s">
        <v>15</v>
      </c>
      <c r="D101" s="14">
        <v>7</v>
      </c>
      <c r="E101" s="15"/>
      <c r="F101" s="14"/>
      <c r="G101" s="16">
        <f t="shared" ref="G101" si="11">D101*F101</f>
        <v>0</v>
      </c>
      <c r="H101" s="44"/>
      <c r="I101" s="47"/>
    </row>
    <row r="102" spans="1:10" s="48" customFormat="1" x14ac:dyDescent="0.2">
      <c r="A102" s="31"/>
      <c r="B102" s="2" t="s">
        <v>40</v>
      </c>
      <c r="C102" s="13" t="s">
        <v>15</v>
      </c>
      <c r="D102" s="14">
        <v>2</v>
      </c>
      <c r="E102" s="15"/>
      <c r="F102" s="14"/>
      <c r="G102" s="16">
        <f t="shared" ref="G102" si="12">D102*F102</f>
        <v>0</v>
      </c>
      <c r="H102" s="44"/>
      <c r="I102" s="47"/>
    </row>
    <row r="103" spans="1:10" s="48" customFormat="1" x14ac:dyDescent="0.2">
      <c r="A103" s="31"/>
      <c r="B103" s="1"/>
      <c r="C103" s="13"/>
      <c r="D103" s="14"/>
      <c r="E103" s="15"/>
      <c r="F103" s="14"/>
      <c r="G103" s="16"/>
      <c r="H103" s="44"/>
      <c r="I103" s="47"/>
    </row>
    <row r="104" spans="1:10" s="48" customFormat="1" ht="83.45" customHeight="1" x14ac:dyDescent="0.2">
      <c r="A104" s="31" t="s">
        <v>61</v>
      </c>
      <c r="B104" s="2" t="s">
        <v>104</v>
      </c>
      <c r="C104" s="13" t="s">
        <v>16</v>
      </c>
      <c r="D104" s="14">
        <v>109</v>
      </c>
      <c r="E104" s="15"/>
      <c r="F104" s="14"/>
      <c r="G104" s="16">
        <f t="shared" ref="G104" si="13">D104*F104</f>
        <v>0</v>
      </c>
      <c r="H104" s="44"/>
      <c r="I104" s="47"/>
      <c r="J104" s="67"/>
    </row>
    <row r="105" spans="1:10" s="48" customFormat="1" x14ac:dyDescent="0.2">
      <c r="A105" s="31"/>
      <c r="B105" s="2"/>
      <c r="C105" s="13"/>
      <c r="D105" s="14"/>
      <c r="E105" s="15"/>
      <c r="F105" s="14"/>
      <c r="G105" s="16"/>
      <c r="H105" s="44"/>
      <c r="I105" s="47"/>
      <c r="J105" s="67"/>
    </row>
    <row r="106" spans="1:10" s="48" customFormat="1" ht="112.15" customHeight="1" x14ac:dyDescent="0.2">
      <c r="A106" s="31" t="s">
        <v>62</v>
      </c>
      <c r="B106" s="2" t="s">
        <v>110</v>
      </c>
      <c r="C106" s="13" t="s">
        <v>17</v>
      </c>
      <c r="D106" s="14">
        <v>18</v>
      </c>
      <c r="E106" s="15"/>
      <c r="F106" s="14"/>
      <c r="G106" s="16">
        <f>D106*F106</f>
        <v>0</v>
      </c>
      <c r="H106" s="2"/>
      <c r="I106" s="47"/>
    </row>
    <row r="107" spans="1:10" s="48" customFormat="1" x14ac:dyDescent="0.2">
      <c r="A107" s="31"/>
      <c r="B107" s="2"/>
      <c r="C107" s="13"/>
      <c r="D107" s="14"/>
      <c r="E107" s="15"/>
      <c r="F107" s="14"/>
      <c r="G107" s="16"/>
      <c r="H107" s="44"/>
      <c r="I107" s="47"/>
    </row>
    <row r="108" spans="1:10" s="48" customFormat="1" ht="63.75" x14ac:dyDescent="0.2">
      <c r="A108" s="31" t="s">
        <v>63</v>
      </c>
      <c r="B108" s="2" t="s">
        <v>97</v>
      </c>
      <c r="C108" s="13" t="s">
        <v>16</v>
      </c>
      <c r="D108" s="14">
        <v>142</v>
      </c>
      <c r="E108" s="15"/>
      <c r="F108" s="14"/>
      <c r="G108" s="16">
        <f t="shared" ref="G108" si="14">D108*F108</f>
        <v>0</v>
      </c>
      <c r="H108" s="44"/>
      <c r="I108" s="47"/>
      <c r="J108" s="67"/>
    </row>
    <row r="109" spans="1:10" s="48" customFormat="1" x14ac:dyDescent="0.2">
      <c r="A109" s="31"/>
      <c r="B109" s="2"/>
      <c r="C109" s="13"/>
      <c r="D109" s="14"/>
      <c r="E109" s="15"/>
      <c r="F109" s="14"/>
      <c r="G109" s="16"/>
      <c r="H109" s="44"/>
      <c r="I109" s="47"/>
    </row>
    <row r="110" spans="1:10" s="48" customFormat="1" ht="69" customHeight="1" x14ac:dyDescent="0.2">
      <c r="A110" s="31" t="s">
        <v>64</v>
      </c>
      <c r="B110" s="2" t="s">
        <v>108</v>
      </c>
      <c r="C110" s="13" t="s">
        <v>16</v>
      </c>
      <c r="D110" s="14">
        <v>142</v>
      </c>
      <c r="E110" s="15"/>
      <c r="F110" s="14"/>
      <c r="G110" s="16">
        <f t="shared" ref="G110" si="15">D110*F110</f>
        <v>0</v>
      </c>
      <c r="H110" s="44"/>
      <c r="I110" s="47"/>
      <c r="J110" s="67"/>
    </row>
    <row r="111" spans="1:10" s="48" customFormat="1" x14ac:dyDescent="0.2">
      <c r="A111" s="31"/>
      <c r="B111" s="2"/>
      <c r="C111" s="13"/>
      <c r="D111" s="14"/>
      <c r="E111" s="15"/>
      <c r="F111" s="14"/>
      <c r="G111" s="16"/>
      <c r="H111" s="44"/>
      <c r="I111" s="47"/>
    </row>
    <row r="112" spans="1:10" s="48" customFormat="1" ht="67.150000000000006" customHeight="1" x14ac:dyDescent="0.2">
      <c r="A112" s="31" t="s">
        <v>72</v>
      </c>
      <c r="B112" s="2" t="s">
        <v>98</v>
      </c>
      <c r="C112" s="13" t="s">
        <v>16</v>
      </c>
      <c r="D112" s="14">
        <v>2</v>
      </c>
      <c r="E112" s="15"/>
      <c r="F112" s="14"/>
      <c r="G112" s="16">
        <f t="shared" ref="G112" si="16">D112*F112</f>
        <v>0</v>
      </c>
      <c r="H112" s="44"/>
      <c r="I112" s="47"/>
      <c r="J112" s="67"/>
    </row>
    <row r="113" spans="1:9" s="48" customFormat="1" x14ac:dyDescent="0.2">
      <c r="A113" s="31"/>
      <c r="B113" s="2"/>
      <c r="C113" s="13"/>
      <c r="D113" s="14"/>
      <c r="E113" s="15"/>
      <c r="F113" s="14"/>
      <c r="G113" s="16"/>
      <c r="H113" s="44"/>
      <c r="I113" s="47"/>
    </row>
    <row r="114" spans="1:9" s="48" customFormat="1" ht="81.599999999999994" customHeight="1" x14ac:dyDescent="0.2">
      <c r="A114" s="31" t="s">
        <v>105</v>
      </c>
      <c r="B114" s="2" t="s">
        <v>99</v>
      </c>
      <c r="C114" s="13" t="s">
        <v>16</v>
      </c>
      <c r="D114" s="14">
        <v>140</v>
      </c>
      <c r="E114" s="15"/>
      <c r="F114" s="14"/>
      <c r="G114" s="16">
        <f>D114*F114</f>
        <v>0</v>
      </c>
      <c r="H114" s="44"/>
      <c r="I114" s="47"/>
    </row>
    <row r="115" spans="1:9" s="19" customFormat="1" ht="13.5" thickBot="1" x14ac:dyDescent="0.25">
      <c r="A115" s="31"/>
      <c r="B115" s="45"/>
      <c r="C115" s="13"/>
      <c r="D115" s="14"/>
      <c r="E115" s="15"/>
      <c r="F115" s="14"/>
      <c r="G115" s="16"/>
      <c r="H115" s="17"/>
      <c r="I115" s="18"/>
    </row>
    <row r="116" spans="1:9" s="104" customFormat="1" ht="19.899999999999999" customHeight="1" x14ac:dyDescent="0.2">
      <c r="A116" s="105" t="s">
        <v>29</v>
      </c>
      <c r="B116" s="101" t="s">
        <v>41</v>
      </c>
      <c r="C116" s="106"/>
      <c r="D116" s="107"/>
      <c r="E116" s="105"/>
      <c r="F116" s="107"/>
      <c r="G116" s="108">
        <f>SUM(G68:G114)</f>
        <v>0</v>
      </c>
      <c r="H116" s="102"/>
      <c r="I116" s="103"/>
    </row>
    <row r="117" spans="1:9" s="19" customFormat="1" x14ac:dyDescent="0.2">
      <c r="A117" s="31"/>
      <c r="B117" s="44"/>
      <c r="C117" s="13"/>
      <c r="D117" s="14"/>
      <c r="E117" s="15"/>
      <c r="F117" s="14"/>
      <c r="G117" s="16"/>
      <c r="H117" s="17"/>
      <c r="I117" s="18"/>
    </row>
    <row r="118" spans="1:9" s="48" customFormat="1" x14ac:dyDescent="0.2">
      <c r="A118" s="39"/>
      <c r="B118" s="66"/>
      <c r="C118" s="40"/>
      <c r="D118" s="41"/>
      <c r="E118" s="42"/>
      <c r="F118" s="41"/>
      <c r="G118" s="43"/>
      <c r="H118" s="44"/>
      <c r="I118" s="47"/>
    </row>
    <row r="119" spans="1:9" s="76" customFormat="1" ht="15.75" x14ac:dyDescent="0.25">
      <c r="A119" s="68" t="s">
        <v>42</v>
      </c>
      <c r="B119" s="70" t="s">
        <v>49</v>
      </c>
      <c r="C119" s="71"/>
      <c r="D119" s="72"/>
      <c r="E119" s="73"/>
      <c r="F119" s="72"/>
      <c r="G119" s="74"/>
      <c r="H119" s="70"/>
      <c r="I119" s="75"/>
    </row>
    <row r="120" spans="1:9" s="48" customFormat="1" x14ac:dyDescent="0.2">
      <c r="A120" s="39"/>
      <c r="B120" s="66"/>
      <c r="C120" s="40"/>
      <c r="D120" s="41"/>
      <c r="E120" s="42"/>
      <c r="F120" s="41"/>
      <c r="G120" s="43"/>
      <c r="H120" s="44"/>
      <c r="I120" s="47"/>
    </row>
    <row r="121" spans="1:9" s="48" customFormat="1" x14ac:dyDescent="0.2">
      <c r="A121" s="31"/>
      <c r="B121" s="2"/>
      <c r="C121" s="13"/>
      <c r="D121" s="14"/>
      <c r="E121" s="15"/>
      <c r="F121" s="14"/>
      <c r="G121" s="16"/>
      <c r="H121" s="44"/>
      <c r="I121" s="47"/>
    </row>
    <row r="122" spans="1:9" s="48" customFormat="1" ht="55.15" customHeight="1" x14ac:dyDescent="0.2">
      <c r="A122" s="31" t="s">
        <v>65</v>
      </c>
      <c r="B122" s="2" t="s">
        <v>73</v>
      </c>
      <c r="C122" s="13" t="s">
        <v>17</v>
      </c>
      <c r="D122" s="14">
        <v>26</v>
      </c>
      <c r="E122" s="15"/>
      <c r="F122" s="14"/>
      <c r="G122" s="16">
        <f>D122*F122</f>
        <v>0</v>
      </c>
      <c r="H122" s="2"/>
      <c r="I122" s="47"/>
    </row>
    <row r="123" spans="1:9" s="48" customFormat="1" x14ac:dyDescent="0.2">
      <c r="A123" s="31"/>
      <c r="B123" s="2"/>
      <c r="C123" s="13"/>
      <c r="D123" s="14"/>
      <c r="E123" s="15"/>
      <c r="F123" s="14"/>
      <c r="G123" s="16"/>
      <c r="H123" s="2"/>
      <c r="I123" s="47"/>
    </row>
    <row r="124" spans="1:9" s="48" customFormat="1" ht="55.9" customHeight="1" x14ac:dyDescent="0.2">
      <c r="A124" s="31" t="s">
        <v>66</v>
      </c>
      <c r="B124" s="2" t="s">
        <v>43</v>
      </c>
      <c r="C124" s="13" t="s">
        <v>16</v>
      </c>
      <c r="D124" s="14">
        <v>150</v>
      </c>
      <c r="E124" s="15"/>
      <c r="F124" s="14"/>
      <c r="G124" s="16">
        <f>D124*F124</f>
        <v>0</v>
      </c>
      <c r="H124" s="44"/>
      <c r="I124" s="47"/>
    </row>
    <row r="125" spans="1:9" s="48" customFormat="1" x14ac:dyDescent="0.2">
      <c r="A125" s="31"/>
      <c r="B125" s="2"/>
      <c r="C125" s="13"/>
      <c r="D125" s="14"/>
      <c r="E125" s="15"/>
      <c r="F125" s="14"/>
      <c r="G125" s="16"/>
      <c r="H125" s="44"/>
      <c r="I125" s="47"/>
    </row>
    <row r="126" spans="1:9" s="48" customFormat="1" ht="127.5" x14ac:dyDescent="0.2">
      <c r="A126" s="31" t="s">
        <v>67</v>
      </c>
      <c r="B126" s="2" t="s">
        <v>106</v>
      </c>
      <c r="C126" s="13" t="s">
        <v>16</v>
      </c>
      <c r="D126" s="14">
        <v>150</v>
      </c>
      <c r="E126" s="15"/>
      <c r="F126" s="14"/>
      <c r="G126" s="16">
        <f>D126*F126</f>
        <v>0</v>
      </c>
      <c r="H126" s="44"/>
      <c r="I126" s="47"/>
    </row>
    <row r="127" spans="1:9" s="48" customFormat="1" x14ac:dyDescent="0.2">
      <c r="A127" s="31"/>
      <c r="B127" s="2"/>
      <c r="C127" s="13"/>
      <c r="D127" s="14"/>
      <c r="E127" s="15"/>
      <c r="F127" s="14"/>
      <c r="G127" s="16"/>
      <c r="H127" s="44"/>
      <c r="I127" s="47"/>
    </row>
    <row r="128" spans="1:9" s="48" customFormat="1" ht="161.25" customHeight="1" x14ac:dyDescent="0.2">
      <c r="A128" s="31" t="s">
        <v>68</v>
      </c>
      <c r="B128" s="2" t="s">
        <v>44</v>
      </c>
      <c r="C128" s="13" t="s">
        <v>17</v>
      </c>
      <c r="D128" s="14">
        <v>26</v>
      </c>
      <c r="E128" s="15"/>
      <c r="F128" s="14"/>
      <c r="G128" s="16">
        <f>D128*F128</f>
        <v>0</v>
      </c>
      <c r="H128" s="44"/>
      <c r="I128" s="47"/>
    </row>
    <row r="129" spans="1:9" s="48" customFormat="1" x14ac:dyDescent="0.2">
      <c r="A129" s="31"/>
      <c r="B129" s="2"/>
      <c r="C129" s="13"/>
      <c r="D129" s="14"/>
      <c r="E129" s="15"/>
      <c r="F129" s="14"/>
      <c r="G129" s="16"/>
      <c r="H129" s="44"/>
      <c r="I129" s="47"/>
    </row>
    <row r="130" spans="1:9" s="48" customFormat="1" ht="82.9" customHeight="1" x14ac:dyDescent="0.2">
      <c r="A130" s="31" t="s">
        <v>69</v>
      </c>
      <c r="B130" s="2" t="s">
        <v>107</v>
      </c>
      <c r="C130" s="13" t="s">
        <v>17</v>
      </c>
      <c r="D130" s="14">
        <v>6</v>
      </c>
      <c r="E130" s="15"/>
      <c r="F130" s="14"/>
      <c r="G130" s="16">
        <f>D130*F130</f>
        <v>0</v>
      </c>
      <c r="H130" s="44"/>
      <c r="I130" s="47"/>
    </row>
    <row r="131" spans="1:9" s="48" customFormat="1" x14ac:dyDescent="0.2">
      <c r="A131" s="31"/>
      <c r="B131" s="2"/>
      <c r="C131" s="13"/>
      <c r="D131" s="14"/>
      <c r="E131" s="15"/>
      <c r="F131" s="14"/>
      <c r="G131" s="16"/>
      <c r="H131" s="44"/>
      <c r="I131" s="47"/>
    </row>
    <row r="132" spans="1:9" s="48" customFormat="1" ht="114.75" customHeight="1" x14ac:dyDescent="0.2">
      <c r="A132" s="31" t="s">
        <v>70</v>
      </c>
      <c r="B132" s="2" t="s">
        <v>115</v>
      </c>
      <c r="C132" s="13" t="s">
        <v>16</v>
      </c>
      <c r="D132" s="14">
        <v>130</v>
      </c>
      <c r="E132" s="15"/>
      <c r="F132" s="14"/>
      <c r="G132" s="16">
        <f>D132*F132</f>
        <v>0</v>
      </c>
      <c r="H132" s="44"/>
      <c r="I132" s="47"/>
    </row>
    <row r="133" spans="1:9" s="19" customFormat="1" ht="13.5" thickBot="1" x14ac:dyDescent="0.25">
      <c r="A133" s="31"/>
      <c r="B133" s="45"/>
      <c r="C133" s="13"/>
      <c r="D133" s="14"/>
      <c r="E133" s="15"/>
      <c r="F133" s="14"/>
      <c r="G133" s="16"/>
      <c r="H133" s="17"/>
      <c r="I133" s="18"/>
    </row>
    <row r="134" spans="1:9" s="46" customFormat="1" ht="34.9" customHeight="1" x14ac:dyDescent="0.2">
      <c r="A134" s="105" t="s">
        <v>42</v>
      </c>
      <c r="B134" s="100" t="s">
        <v>111</v>
      </c>
      <c r="C134" s="106"/>
      <c r="D134" s="107"/>
      <c r="E134" s="105"/>
      <c r="F134" s="107"/>
      <c r="G134" s="108">
        <f>SUM(G122:G132)</f>
        <v>0</v>
      </c>
      <c r="H134" s="84"/>
      <c r="I134" s="18"/>
    </row>
    <row r="135" spans="1:9" s="19" customFormat="1" x14ac:dyDescent="0.2">
      <c r="A135" s="31"/>
      <c r="B135" s="44"/>
      <c r="C135" s="13"/>
      <c r="D135" s="14"/>
      <c r="E135" s="15"/>
      <c r="F135" s="14"/>
      <c r="G135" s="16"/>
      <c r="H135" s="17"/>
      <c r="I135" s="18"/>
    </row>
    <row r="136" spans="1:9" s="48" customFormat="1" x14ac:dyDescent="0.2">
      <c r="A136" s="39"/>
      <c r="B136" s="66"/>
      <c r="C136" s="40"/>
      <c r="D136" s="41"/>
      <c r="E136" s="42"/>
      <c r="F136" s="41"/>
      <c r="G136" s="43"/>
      <c r="H136" s="44"/>
      <c r="I136" s="47"/>
    </row>
    <row r="137" spans="1:9" s="76" customFormat="1" ht="15.75" x14ac:dyDescent="0.25">
      <c r="A137" s="68" t="s">
        <v>100</v>
      </c>
      <c r="B137" s="70" t="s">
        <v>101</v>
      </c>
      <c r="C137" s="71"/>
      <c r="D137" s="72"/>
      <c r="E137" s="73"/>
      <c r="F137" s="72"/>
      <c r="G137" s="74"/>
      <c r="H137" s="70"/>
      <c r="I137" s="75"/>
    </row>
    <row r="138" spans="1:9" s="48" customFormat="1" x14ac:dyDescent="0.2">
      <c r="A138" s="39"/>
      <c r="B138" s="66"/>
      <c r="C138" s="40"/>
      <c r="D138" s="41"/>
      <c r="E138" s="42"/>
      <c r="F138" s="41"/>
      <c r="G138" s="43"/>
      <c r="H138" s="44"/>
      <c r="I138" s="47"/>
    </row>
    <row r="139" spans="1:9" s="48" customFormat="1" x14ac:dyDescent="0.2">
      <c r="A139" s="31"/>
      <c r="B139" s="2"/>
      <c r="C139" s="13"/>
      <c r="D139" s="14"/>
      <c r="E139" s="15"/>
      <c r="F139" s="14"/>
      <c r="G139" s="16"/>
      <c r="H139" s="44"/>
      <c r="I139" s="47"/>
    </row>
    <row r="140" spans="1:9" s="48" customFormat="1" ht="53.25" customHeight="1" x14ac:dyDescent="0.2">
      <c r="A140" s="31" t="s">
        <v>102</v>
      </c>
      <c r="B140" s="2" t="s">
        <v>103</v>
      </c>
      <c r="C140" s="13" t="s">
        <v>16</v>
      </c>
      <c r="D140" s="14">
        <v>45</v>
      </c>
      <c r="E140" s="15"/>
      <c r="F140" s="14"/>
      <c r="G140" s="16">
        <f>D140*F140</f>
        <v>0</v>
      </c>
      <c r="H140" s="2"/>
      <c r="I140" s="47"/>
    </row>
    <row r="141" spans="1:9" s="19" customFormat="1" ht="13.5" thickBot="1" x14ac:dyDescent="0.25">
      <c r="A141" s="31"/>
      <c r="B141" s="45"/>
      <c r="C141" s="13"/>
      <c r="D141" s="14"/>
      <c r="E141" s="15"/>
      <c r="F141" s="14"/>
      <c r="G141" s="16"/>
      <c r="H141" s="17"/>
      <c r="I141" s="18"/>
    </row>
    <row r="142" spans="1:9" s="46" customFormat="1" ht="17.45" customHeight="1" x14ac:dyDescent="0.2">
      <c r="A142" s="105" t="str">
        <f>A137</f>
        <v>IV.</v>
      </c>
      <c r="B142" s="101" t="str">
        <f>B137&amp;" UKUPNO"</f>
        <v>LIČILAČKI RADOVI UKUPNO</v>
      </c>
      <c r="C142" s="106"/>
      <c r="D142" s="107"/>
      <c r="E142" s="105"/>
      <c r="F142" s="107"/>
      <c r="G142" s="108">
        <f>SUM(G140)</f>
        <v>0</v>
      </c>
      <c r="H142" s="84"/>
      <c r="I142" s="18"/>
    </row>
    <row r="143" spans="1:9" s="46" customFormat="1" ht="17.45" customHeight="1" x14ac:dyDescent="0.2">
      <c r="A143" s="111"/>
      <c r="B143" s="112"/>
      <c r="C143" s="113"/>
      <c r="D143" s="114"/>
      <c r="E143" s="111"/>
      <c r="F143" s="114"/>
      <c r="G143" s="36"/>
      <c r="H143" s="84"/>
      <c r="I143" s="18"/>
    </row>
    <row r="144" spans="1:9" s="46" customFormat="1" ht="17.45" customHeight="1" x14ac:dyDescent="0.25">
      <c r="A144" s="68" t="s">
        <v>113</v>
      </c>
      <c r="B144" s="70" t="s">
        <v>128</v>
      </c>
      <c r="C144" s="71"/>
      <c r="D144" s="72"/>
      <c r="E144" s="73"/>
      <c r="F144" s="72"/>
      <c r="G144" s="74"/>
      <c r="H144" s="84"/>
      <c r="I144" s="18"/>
    </row>
    <row r="145" spans="1:9" s="46" customFormat="1" ht="51" x14ac:dyDescent="0.2">
      <c r="A145" s="111"/>
      <c r="B145" s="115" t="s">
        <v>136</v>
      </c>
      <c r="C145" s="113"/>
      <c r="D145" s="114"/>
      <c r="E145" s="111"/>
      <c r="F145" s="114"/>
      <c r="G145" s="36"/>
      <c r="H145" s="84"/>
      <c r="I145" s="18"/>
    </row>
    <row r="146" spans="1:9" s="46" customFormat="1" x14ac:dyDescent="0.2">
      <c r="A146" s="111"/>
      <c r="B146" s="115"/>
      <c r="C146" s="113"/>
      <c r="D146" s="114"/>
      <c r="E146" s="111"/>
      <c r="F146" s="114"/>
      <c r="G146" s="36"/>
      <c r="H146" s="84"/>
      <c r="I146" s="18"/>
    </row>
    <row r="147" spans="1:9" s="46" customFormat="1" ht="26.25" customHeight="1" x14ac:dyDescent="0.2">
      <c r="A147" s="31" t="s">
        <v>114</v>
      </c>
      <c r="B147" s="2" t="s">
        <v>132</v>
      </c>
      <c r="C147" s="13" t="s">
        <v>16</v>
      </c>
      <c r="D147" s="14">
        <v>45</v>
      </c>
      <c r="E147" s="15"/>
      <c r="F147" s="14"/>
      <c r="G147" s="16">
        <f>D147*F147</f>
        <v>0</v>
      </c>
      <c r="H147" s="84"/>
      <c r="I147" s="18"/>
    </row>
    <row r="148" spans="1:9" s="46" customFormat="1" x14ac:dyDescent="0.2">
      <c r="A148" s="31"/>
      <c r="B148" s="2"/>
      <c r="C148" s="13"/>
      <c r="D148" s="14"/>
      <c r="E148" s="15"/>
      <c r="F148" s="14"/>
      <c r="G148" s="16"/>
      <c r="H148" s="84"/>
      <c r="I148" s="18"/>
    </row>
    <row r="149" spans="1:9" s="46" customFormat="1" ht="63.75" x14ac:dyDescent="0.2">
      <c r="A149" s="31" t="s">
        <v>124</v>
      </c>
      <c r="B149" s="2" t="s">
        <v>133</v>
      </c>
      <c r="C149" s="13" t="s">
        <v>112</v>
      </c>
      <c r="D149" s="14">
        <v>30</v>
      </c>
      <c r="E149" s="15"/>
      <c r="F149" s="14"/>
      <c r="G149" s="16">
        <f>D149*F149</f>
        <v>0</v>
      </c>
      <c r="H149" s="84"/>
      <c r="I149" s="18"/>
    </row>
    <row r="150" spans="1:9" s="46" customFormat="1" x14ac:dyDescent="0.2">
      <c r="A150" s="31"/>
      <c r="B150" s="2"/>
      <c r="C150" s="13"/>
      <c r="D150" s="14"/>
      <c r="E150" s="15"/>
      <c r="F150" s="14"/>
      <c r="G150" s="16"/>
      <c r="H150" s="84"/>
      <c r="I150" s="18"/>
    </row>
    <row r="151" spans="1:9" s="46" customFormat="1" ht="38.25" x14ac:dyDescent="0.2">
      <c r="A151" s="31" t="s">
        <v>135</v>
      </c>
      <c r="B151" s="2" t="s">
        <v>134</v>
      </c>
      <c r="C151" s="13" t="s">
        <v>16</v>
      </c>
      <c r="D151" s="14">
        <v>100</v>
      </c>
      <c r="E151" s="15"/>
      <c r="F151" s="14"/>
      <c r="G151" s="16">
        <f>D151*F151</f>
        <v>0</v>
      </c>
      <c r="H151" s="84"/>
      <c r="I151" s="18"/>
    </row>
    <row r="152" spans="1:9" s="46" customFormat="1" x14ac:dyDescent="0.2">
      <c r="A152" s="31"/>
      <c r="B152" s="2"/>
      <c r="C152" s="13"/>
      <c r="D152" s="14"/>
      <c r="E152" s="15"/>
      <c r="F152" s="14"/>
      <c r="G152" s="16"/>
      <c r="H152" s="84"/>
      <c r="I152" s="18"/>
    </row>
    <row r="153" spans="1:9" s="46" customFormat="1" ht="38.25" x14ac:dyDescent="0.2">
      <c r="A153" s="31" t="s">
        <v>138</v>
      </c>
      <c r="B153" s="2" t="s">
        <v>137</v>
      </c>
      <c r="C153" s="13" t="s">
        <v>16</v>
      </c>
      <c r="D153" s="14">
        <v>78</v>
      </c>
      <c r="E153" s="15"/>
      <c r="F153" s="14"/>
      <c r="G153" s="16">
        <f>D153*F153</f>
        <v>0</v>
      </c>
      <c r="H153" s="84"/>
      <c r="I153" s="18"/>
    </row>
    <row r="154" spans="1:9" s="46" customFormat="1" x14ac:dyDescent="0.2">
      <c r="A154" s="31"/>
      <c r="B154" s="2"/>
      <c r="C154" s="13"/>
      <c r="D154" s="14"/>
      <c r="E154" s="15"/>
      <c r="F154" s="14"/>
      <c r="G154" s="16"/>
      <c r="H154" s="84"/>
      <c r="I154" s="18"/>
    </row>
    <row r="155" spans="1:9" s="46" customFormat="1" ht="51" x14ac:dyDescent="0.2">
      <c r="A155" s="31" t="s">
        <v>140</v>
      </c>
      <c r="B155" s="2" t="s">
        <v>139</v>
      </c>
      <c r="C155" s="13" t="s">
        <v>16</v>
      </c>
      <c r="D155" s="14">
        <v>22</v>
      </c>
      <c r="E155" s="15"/>
      <c r="F155" s="14"/>
      <c r="G155" s="16">
        <f>D155*F155</f>
        <v>0</v>
      </c>
      <c r="H155" s="84"/>
      <c r="I155" s="18"/>
    </row>
    <row r="156" spans="1:9" s="46" customFormat="1" ht="17.45" customHeight="1" thickBot="1" x14ac:dyDescent="0.25">
      <c r="A156" s="111"/>
      <c r="B156" s="112"/>
      <c r="C156" s="113"/>
      <c r="D156" s="114"/>
      <c r="E156" s="111"/>
      <c r="F156" s="114"/>
      <c r="G156" s="36"/>
      <c r="H156" s="84"/>
      <c r="I156" s="18"/>
    </row>
    <row r="157" spans="1:9" s="46" customFormat="1" ht="25.5" x14ac:dyDescent="0.2">
      <c r="A157" s="105" t="str">
        <f>A144</f>
        <v>V.</v>
      </c>
      <c r="B157" s="116" t="str">
        <f>B144&amp;" UKUPNO"</f>
        <v>OBNOVA POVIJESNOG OGRADNOG ZIDA UKUPNO</v>
      </c>
      <c r="C157" s="106"/>
      <c r="D157" s="107"/>
      <c r="E157" s="105"/>
      <c r="F157" s="107"/>
      <c r="G157" s="108">
        <f>SUM(G147:G156)</f>
        <v>0</v>
      </c>
      <c r="H157" s="84"/>
      <c r="I157" s="18"/>
    </row>
    <row r="158" spans="1:9" s="46" customFormat="1" ht="17.45" customHeight="1" x14ac:dyDescent="0.2">
      <c r="A158" s="111"/>
      <c r="B158" s="112"/>
      <c r="C158" s="113"/>
      <c r="D158" s="114"/>
      <c r="E158" s="111"/>
      <c r="F158" s="114"/>
      <c r="G158" s="36"/>
      <c r="H158" s="84"/>
      <c r="I158" s="18"/>
    </row>
    <row r="159" spans="1:9" s="19" customFormat="1" x14ac:dyDescent="0.2">
      <c r="A159" s="31"/>
      <c r="B159" s="44"/>
      <c r="C159" s="13"/>
      <c r="D159" s="14"/>
      <c r="E159" s="15"/>
      <c r="F159" s="14"/>
      <c r="G159" s="16"/>
      <c r="H159" s="17"/>
      <c r="I159" s="18"/>
    </row>
    <row r="160" spans="1:9" s="19" customFormat="1" ht="15.75" x14ac:dyDescent="0.25">
      <c r="A160" s="68" t="s">
        <v>129</v>
      </c>
      <c r="B160" s="70" t="s">
        <v>121</v>
      </c>
      <c r="C160" s="71"/>
      <c r="D160" s="72"/>
      <c r="E160" s="73"/>
      <c r="F160" s="72"/>
      <c r="G160" s="74"/>
      <c r="H160" s="17"/>
      <c r="I160" s="18"/>
    </row>
    <row r="161" spans="1:9" s="19" customFormat="1" x14ac:dyDescent="0.2">
      <c r="A161" s="39"/>
      <c r="B161" s="66"/>
      <c r="C161" s="40"/>
      <c r="D161" s="41"/>
      <c r="E161" s="42"/>
      <c r="F161" s="41"/>
      <c r="G161" s="43"/>
      <c r="H161" s="17"/>
      <c r="I161" s="18"/>
    </row>
    <row r="162" spans="1:9" s="19" customFormat="1" x14ac:dyDescent="0.2">
      <c r="A162" s="31"/>
      <c r="B162" s="2"/>
      <c r="C162" s="13"/>
      <c r="D162" s="14"/>
      <c r="E162" s="15"/>
      <c r="F162" s="14"/>
      <c r="G162" s="16"/>
      <c r="H162" s="17"/>
      <c r="I162" s="18"/>
    </row>
    <row r="163" spans="1:9" s="19" customFormat="1" ht="28.5" customHeight="1" x14ac:dyDescent="0.2">
      <c r="A163" s="31" t="s">
        <v>130</v>
      </c>
      <c r="B163" s="2" t="s">
        <v>122</v>
      </c>
      <c r="C163" s="13" t="s">
        <v>16</v>
      </c>
      <c r="D163" s="14">
        <v>45</v>
      </c>
      <c r="E163" s="15"/>
      <c r="F163" s="14"/>
      <c r="G163" s="16">
        <f>D163*F163</f>
        <v>0</v>
      </c>
      <c r="H163" s="17"/>
      <c r="I163" s="18"/>
    </row>
    <row r="164" spans="1:9" s="19" customFormat="1" x14ac:dyDescent="0.2">
      <c r="A164" s="31"/>
      <c r="B164" s="2"/>
      <c r="C164" s="13"/>
      <c r="D164" s="14"/>
      <c r="E164" s="15"/>
      <c r="F164" s="14"/>
      <c r="G164" s="16"/>
      <c r="H164" s="17"/>
      <c r="I164" s="18"/>
    </row>
    <row r="165" spans="1:9" s="19" customFormat="1" ht="76.5" x14ac:dyDescent="0.2">
      <c r="A165" s="31" t="s">
        <v>131</v>
      </c>
      <c r="B165" s="2" t="s">
        <v>123</v>
      </c>
      <c r="C165" s="13" t="s">
        <v>16</v>
      </c>
      <c r="D165" s="14">
        <v>150</v>
      </c>
      <c r="E165" s="15"/>
      <c r="F165" s="14"/>
      <c r="G165" s="16">
        <f>D165*F165</f>
        <v>0</v>
      </c>
      <c r="H165" s="17"/>
      <c r="I165" s="18"/>
    </row>
    <row r="166" spans="1:9" s="19" customFormat="1" ht="13.5" thickBot="1" x14ac:dyDescent="0.25">
      <c r="A166" s="31"/>
      <c r="B166" s="45"/>
      <c r="C166" s="13"/>
      <c r="D166" s="14"/>
      <c r="E166" s="15"/>
      <c r="F166" s="14"/>
      <c r="G166" s="16"/>
      <c r="H166" s="17"/>
      <c r="I166" s="18"/>
    </row>
    <row r="167" spans="1:9" s="19" customFormat="1" x14ac:dyDescent="0.2">
      <c r="A167" s="105" t="str">
        <f>A160</f>
        <v>VI.</v>
      </c>
      <c r="B167" s="101" t="str">
        <f>B160&amp;" UKUPNO"</f>
        <v>OSTALI RADOVI UKUPNO</v>
      </c>
      <c r="C167" s="106"/>
      <c r="D167" s="107"/>
      <c r="E167" s="105"/>
      <c r="F167" s="107"/>
      <c r="G167" s="108">
        <f>SUM(G163:G166)</f>
        <v>0</v>
      </c>
      <c r="H167" s="17"/>
      <c r="I167" s="18"/>
    </row>
    <row r="168" spans="1:9" s="19" customFormat="1" x14ac:dyDescent="0.2">
      <c r="A168" s="31"/>
      <c r="B168" s="44"/>
      <c r="C168" s="13"/>
      <c r="D168" s="14"/>
      <c r="E168" s="15"/>
      <c r="F168" s="14"/>
      <c r="G168" s="16"/>
      <c r="H168" s="17"/>
      <c r="I168" s="18"/>
    </row>
    <row r="169" spans="1:9" s="19" customFormat="1" x14ac:dyDescent="0.2">
      <c r="A169" s="31"/>
      <c r="B169" s="44"/>
      <c r="C169" s="13"/>
      <c r="D169" s="14"/>
      <c r="E169" s="15"/>
      <c r="F169" s="14"/>
      <c r="G169" s="16"/>
      <c r="H169" s="17"/>
      <c r="I169" s="18"/>
    </row>
    <row r="170" spans="1:9" s="19" customFormat="1" x14ac:dyDescent="0.2">
      <c r="A170" s="31"/>
      <c r="B170" s="44"/>
      <c r="C170" s="13"/>
      <c r="D170" s="14"/>
      <c r="E170" s="15"/>
      <c r="F170" s="14"/>
      <c r="G170" s="16"/>
      <c r="H170" s="17"/>
      <c r="I170" s="18"/>
    </row>
    <row r="171" spans="1:9" s="19" customFormat="1" x14ac:dyDescent="0.2">
      <c r="A171" s="31"/>
      <c r="B171" s="44"/>
      <c r="C171" s="13"/>
      <c r="D171" s="14"/>
      <c r="E171" s="15"/>
      <c r="F171" s="14"/>
      <c r="G171" s="16"/>
      <c r="H171" s="17"/>
      <c r="I171" s="18"/>
    </row>
    <row r="172" spans="1:9" s="110" customFormat="1" ht="15.75" thickBot="1" x14ac:dyDescent="0.25">
      <c r="A172" s="79"/>
      <c r="B172" s="98" t="s">
        <v>45</v>
      </c>
      <c r="C172" s="80"/>
      <c r="D172" s="81"/>
      <c r="E172" s="82"/>
      <c r="F172" s="81"/>
      <c r="G172" s="83"/>
      <c r="H172" s="109"/>
      <c r="I172" s="58"/>
    </row>
    <row r="173" spans="1:9" s="19" customFormat="1" x14ac:dyDescent="0.2">
      <c r="A173" s="31"/>
      <c r="B173" s="44"/>
      <c r="C173" s="13"/>
      <c r="D173" s="14"/>
      <c r="E173" s="15"/>
      <c r="F173" s="14"/>
      <c r="G173" s="16"/>
      <c r="H173" s="17"/>
      <c r="I173" s="18"/>
    </row>
    <row r="174" spans="1:9" s="46" customFormat="1" x14ac:dyDescent="0.2">
      <c r="A174" s="85" t="s">
        <v>27</v>
      </c>
      <c r="B174" s="77" t="s">
        <v>25</v>
      </c>
      <c r="C174" s="86"/>
      <c r="D174" s="87"/>
      <c r="E174" s="88"/>
      <c r="F174" s="87"/>
      <c r="G174" s="89">
        <f>G61</f>
        <v>0</v>
      </c>
      <c r="H174" s="84"/>
      <c r="I174" s="18"/>
    </row>
    <row r="175" spans="1:9" s="46" customFormat="1" x14ac:dyDescent="0.2">
      <c r="A175" s="85"/>
      <c r="B175" s="77"/>
      <c r="C175" s="86"/>
      <c r="D175" s="87"/>
      <c r="E175" s="88"/>
      <c r="F175" s="87"/>
      <c r="G175" s="89"/>
      <c r="H175" s="84"/>
      <c r="I175" s="18"/>
    </row>
    <row r="176" spans="1:9" s="46" customFormat="1" x14ac:dyDescent="0.2">
      <c r="A176" s="85" t="s">
        <v>29</v>
      </c>
      <c r="B176" s="77" t="s">
        <v>28</v>
      </c>
      <c r="C176" s="86"/>
      <c r="D176" s="87"/>
      <c r="E176" s="88"/>
      <c r="F176" s="87"/>
      <c r="G176" s="89">
        <f>G116</f>
        <v>0</v>
      </c>
      <c r="H176" s="84"/>
      <c r="I176" s="18"/>
    </row>
    <row r="177" spans="1:9" s="46" customFormat="1" x14ac:dyDescent="0.2">
      <c r="A177" s="85"/>
      <c r="B177" s="77"/>
      <c r="C177" s="86"/>
      <c r="D177" s="87"/>
      <c r="E177" s="88"/>
      <c r="F177" s="87"/>
      <c r="G177" s="89"/>
      <c r="H177" s="84"/>
      <c r="I177" s="18"/>
    </row>
    <row r="178" spans="1:9" s="46" customFormat="1" x14ac:dyDescent="0.2">
      <c r="A178" s="85" t="s">
        <v>42</v>
      </c>
      <c r="B178" s="77" t="s">
        <v>49</v>
      </c>
      <c r="C178" s="86"/>
      <c r="D178" s="87"/>
      <c r="E178" s="88"/>
      <c r="F178" s="87"/>
      <c r="G178" s="89">
        <f>G134</f>
        <v>0</v>
      </c>
      <c r="H178" s="84"/>
      <c r="I178" s="18"/>
    </row>
    <row r="179" spans="1:9" s="46" customFormat="1" x14ac:dyDescent="0.2">
      <c r="A179" s="85"/>
      <c r="B179" s="77"/>
      <c r="C179" s="86"/>
      <c r="D179" s="87"/>
      <c r="E179" s="88"/>
      <c r="F179" s="87"/>
      <c r="G179" s="89"/>
      <c r="H179" s="84"/>
      <c r="I179" s="18"/>
    </row>
    <row r="180" spans="1:9" s="46" customFormat="1" x14ac:dyDescent="0.2">
      <c r="A180" s="85" t="s">
        <v>100</v>
      </c>
      <c r="B180" s="77" t="s">
        <v>101</v>
      </c>
      <c r="C180" s="86"/>
      <c r="D180" s="87"/>
      <c r="E180" s="88"/>
      <c r="F180" s="87"/>
      <c r="G180" s="89">
        <f>G142</f>
        <v>0</v>
      </c>
      <c r="H180" s="84"/>
      <c r="I180" s="18"/>
    </row>
    <row r="181" spans="1:9" s="46" customFormat="1" x14ac:dyDescent="0.2">
      <c r="A181" s="85"/>
      <c r="B181" s="77"/>
      <c r="C181" s="86"/>
      <c r="D181" s="87"/>
      <c r="E181" s="88"/>
      <c r="F181" s="87"/>
      <c r="G181" s="89"/>
      <c r="H181" s="84"/>
      <c r="I181" s="18"/>
    </row>
    <row r="182" spans="1:9" s="46" customFormat="1" x14ac:dyDescent="0.2">
      <c r="A182" s="85" t="str">
        <f>A144</f>
        <v>V.</v>
      </c>
      <c r="B182" s="77" t="str">
        <f>B144</f>
        <v>OBNOVA POVIJESNOG OGRADNOG ZIDA</v>
      </c>
      <c r="C182" s="86"/>
      <c r="D182" s="87"/>
      <c r="E182" s="88"/>
      <c r="F182" s="87"/>
      <c r="G182" s="89">
        <f>G157</f>
        <v>0</v>
      </c>
      <c r="H182" s="84"/>
      <c r="I182" s="18"/>
    </row>
    <row r="183" spans="1:9" s="46" customFormat="1" x14ac:dyDescent="0.2">
      <c r="A183" s="85"/>
      <c r="B183" s="77"/>
      <c r="C183" s="86"/>
      <c r="D183" s="87"/>
      <c r="E183" s="88"/>
      <c r="F183" s="87"/>
      <c r="G183" s="89"/>
      <c r="H183" s="84"/>
      <c r="I183" s="18"/>
    </row>
    <row r="184" spans="1:9" s="46" customFormat="1" x14ac:dyDescent="0.2">
      <c r="A184" s="85" t="str">
        <f>A160</f>
        <v>VI.</v>
      </c>
      <c r="B184" s="77" t="str">
        <f>B160</f>
        <v>OSTALI RADOVI</v>
      </c>
      <c r="C184" s="86"/>
      <c r="D184" s="87"/>
      <c r="E184" s="88"/>
      <c r="F184" s="87"/>
      <c r="G184" s="89">
        <f>G167</f>
        <v>0</v>
      </c>
      <c r="H184" s="84"/>
      <c r="I184" s="18"/>
    </row>
    <row r="185" spans="1:9" s="46" customFormat="1" x14ac:dyDescent="0.2">
      <c r="A185" s="85"/>
      <c r="B185" s="77"/>
      <c r="C185" s="86"/>
      <c r="D185" s="87"/>
      <c r="E185" s="88"/>
      <c r="F185" s="87"/>
      <c r="G185" s="89"/>
      <c r="H185" s="84"/>
      <c r="I185" s="18"/>
    </row>
    <row r="186" spans="1:9" s="97" customFormat="1" x14ac:dyDescent="0.2">
      <c r="A186" s="91"/>
      <c r="B186" s="78" t="s">
        <v>125</v>
      </c>
      <c r="C186" s="92"/>
      <c r="D186" s="93"/>
      <c r="E186" s="94"/>
      <c r="F186" s="93"/>
      <c r="G186" s="95">
        <f>SUM(G174:G184)</f>
        <v>0</v>
      </c>
      <c r="H186" s="96"/>
      <c r="I186" s="58"/>
    </row>
    <row r="187" spans="1:9" s="46" customFormat="1" x14ac:dyDescent="0.2">
      <c r="A187" s="85"/>
      <c r="B187" s="77"/>
      <c r="C187" s="86"/>
      <c r="D187" s="87"/>
      <c r="E187" s="88"/>
      <c r="F187" s="87"/>
      <c r="G187" s="89"/>
      <c r="H187" s="84"/>
      <c r="I187" s="18"/>
    </row>
    <row r="188" spans="1:9" s="97" customFormat="1" x14ac:dyDescent="0.2">
      <c r="A188" s="91"/>
      <c r="B188" s="78" t="s">
        <v>126</v>
      </c>
      <c r="C188" s="92"/>
      <c r="D188" s="93"/>
      <c r="E188" s="94"/>
      <c r="F188" s="93"/>
      <c r="G188" s="95">
        <f>G186*0.25</f>
        <v>0</v>
      </c>
      <c r="H188" s="96"/>
      <c r="I188" s="58"/>
    </row>
    <row r="189" spans="1:9" s="46" customFormat="1" x14ac:dyDescent="0.2">
      <c r="A189" s="85"/>
      <c r="B189" s="77"/>
      <c r="C189" s="86"/>
      <c r="D189" s="87"/>
      <c r="E189" s="88"/>
      <c r="F189" s="87"/>
      <c r="G189" s="89"/>
      <c r="H189" s="84"/>
      <c r="I189" s="18"/>
    </row>
    <row r="190" spans="1:9" s="97" customFormat="1" x14ac:dyDescent="0.2">
      <c r="A190" s="91"/>
      <c r="B190" s="78" t="s">
        <v>127</v>
      </c>
      <c r="C190" s="92"/>
      <c r="D190" s="93"/>
      <c r="E190" s="94"/>
      <c r="F190" s="93"/>
      <c r="G190" s="95">
        <f>G186+G188</f>
        <v>0</v>
      </c>
      <c r="H190" s="96"/>
      <c r="I190" s="58"/>
    </row>
    <row r="191" spans="1:9" s="46" customFormat="1" x14ac:dyDescent="0.2">
      <c r="A191" s="85"/>
      <c r="B191" s="77"/>
      <c r="C191" s="86"/>
      <c r="D191" s="87"/>
      <c r="E191" s="88"/>
      <c r="F191" s="87"/>
      <c r="G191" s="89"/>
      <c r="H191" s="84"/>
      <c r="I191" s="18"/>
    </row>
    <row r="192" spans="1:9" s="46" customFormat="1" x14ac:dyDescent="0.2">
      <c r="A192" s="90"/>
      <c r="B192" s="77"/>
      <c r="C192" s="86"/>
      <c r="D192" s="87"/>
      <c r="E192" s="88"/>
      <c r="F192" s="87"/>
      <c r="G192" s="89"/>
      <c r="H192" s="84"/>
      <c r="I192" s="18"/>
    </row>
    <row r="193" spans="1:9" s="46" customFormat="1" x14ac:dyDescent="0.2">
      <c r="A193" s="90"/>
      <c r="B193" s="77"/>
      <c r="C193" s="86"/>
      <c r="D193" s="87"/>
      <c r="E193" s="88"/>
      <c r="F193" s="87"/>
      <c r="G193" s="89"/>
      <c r="H193" s="84"/>
      <c r="I193" s="18"/>
    </row>
    <row r="194" spans="1:9" s="19" customFormat="1" x14ac:dyDescent="0.2">
      <c r="A194" s="31"/>
      <c r="B194" s="49"/>
      <c r="C194" s="30"/>
      <c r="D194" s="50"/>
      <c r="E194" s="49"/>
      <c r="F194" s="50"/>
      <c r="G194" s="51"/>
      <c r="H194" s="52"/>
      <c r="I194" s="53"/>
    </row>
    <row r="195" spans="1:9" s="19" customFormat="1" x14ac:dyDescent="0.2">
      <c r="A195" s="31"/>
      <c r="B195" s="49"/>
      <c r="C195" s="30"/>
      <c r="D195" s="50"/>
      <c r="E195" s="49"/>
      <c r="F195" s="50"/>
      <c r="G195" s="51"/>
      <c r="H195" s="52"/>
      <c r="I195" s="53"/>
    </row>
  </sheetData>
  <mergeCells count="19">
    <mergeCell ref="A5:G5"/>
    <mergeCell ref="A6:G6"/>
    <mergeCell ref="A7:G7"/>
    <mergeCell ref="A8:G8"/>
    <mergeCell ref="A9:G9"/>
    <mergeCell ref="A10:G10"/>
    <mergeCell ref="A12:G12"/>
    <mergeCell ref="A13:G13"/>
    <mergeCell ref="A15:G15"/>
    <mergeCell ref="A18:G18"/>
    <mergeCell ref="A32:G32"/>
    <mergeCell ref="A34:G34"/>
    <mergeCell ref="A38:G38"/>
    <mergeCell ref="A44:F44"/>
    <mergeCell ref="A21:G21"/>
    <mergeCell ref="A24:G24"/>
    <mergeCell ref="A26:G26"/>
    <mergeCell ref="A28:G28"/>
    <mergeCell ref="A30:G30"/>
  </mergeCells>
  <phoneticPr fontId="14" type="noConversion"/>
  <conditionalFormatting sqref="D2:D4 G2:G4">
    <cfRule type="cellIs" dxfId="4" priority="30" operator="equal">
      <formula>0</formula>
    </cfRule>
  </conditionalFormatting>
  <conditionalFormatting sqref="D11 G11">
    <cfRule type="cellIs" dxfId="3" priority="13" operator="equal">
      <formula>0</formula>
    </cfRule>
  </conditionalFormatting>
  <conditionalFormatting sqref="D36">
    <cfRule type="cellIs" dxfId="2" priority="12" operator="equal">
      <formula>0</formula>
    </cfRule>
  </conditionalFormatting>
  <conditionalFormatting sqref="I2:I30449 A45:A181 A183 A185:A30449 B194:E30449 H194:H30449">
    <cfRule type="cellIs" dxfId="1" priority="31" operator="equal">
      <formula>"Rabat &lt; 0!!!"</formula>
    </cfRule>
    <cfRule type="cellIs" dxfId="0" priority="32" operator="equal">
      <formula>0</formula>
    </cfRule>
  </conditionalFormatting>
  <pageMargins left="0.78749999999999998" right="0.78749999999999998" top="1.05277777777778" bottom="1.05277777777778" header="0.78749999999999998" footer="0.78749999999999998"/>
  <pageSetup paperSize="9" scale="86" orientation="portrait" useFirstPageNumber="1" horizontalDpi="300" verticalDpi="300" r:id="rId1"/>
  <headerFooter>
    <oddHeader>&amp;C&amp;"Times New Roman,Normalni"&amp;12&amp;A</oddHeader>
    <oddFooter>&amp;C&amp;"Times New Roman,Normalni"&amp;12Stranica &amp;P</oddFooter>
  </headerFooter>
  <rowBreaks count="8" manualBreakCount="8">
    <brk id="19" max="6" man="1"/>
    <brk id="34" max="6" man="1"/>
    <brk id="41" max="6" man="1"/>
    <brk id="69" max="6" man="1"/>
    <brk id="86" max="6" man="1"/>
    <brk id="108" max="6" man="1"/>
    <brk id="129" max="6" man="1"/>
    <brk id="157" max="6" man="1"/>
  </rowBreaks>
  <ignoredErrors>
    <ignoredError sqref="A142:B14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 uklanjanja građevine</vt:lpstr>
      <vt:lpstr>'Troškovnik uklanjanja građevine'!Podrucje_ispisa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pavac</dc:creator>
  <dc:description/>
  <cp:lastModifiedBy>Ivan Komadina</cp:lastModifiedBy>
  <cp:revision>1</cp:revision>
  <cp:lastPrinted>2024-10-21T13:01:29Z</cp:lastPrinted>
  <dcterms:created xsi:type="dcterms:W3CDTF">2024-10-02T12:28:43Z</dcterms:created>
  <dcterms:modified xsi:type="dcterms:W3CDTF">2024-10-21T13:02:14Z</dcterms:modified>
  <dc:language>hr-HR</dc:language>
</cp:coreProperties>
</file>