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rashoda'!$B$1:$L$83</definedName>
    <definedName name="_xlnm.Print_Area" localSheetId="6">'Posebni dio'!$A$1:$F$95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L78" i="3"/>
  <c r="K78" i="3"/>
  <c r="J78" i="3"/>
  <c r="I78" i="3"/>
  <c r="H78" i="3"/>
  <c r="G78" i="3"/>
  <c r="L77" i="3"/>
  <c r="K77" i="3"/>
  <c r="L76" i="3"/>
  <c r="K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<sst xmlns="http://schemas.openxmlformats.org/spreadsheetml/2006/main" count="446" uniqueCount="209">
  <si>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</si>
  <si>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</si>
  <si>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</si>
  <si>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</si>
  <si>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</si>
  <si>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</si>
  <si>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</si>
  <si>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</si>
  <si>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</si>
  <si>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</si>
  <si>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</si>
  <si>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</si>
  <si>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</si>
  <si>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</si>
  <si>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</si>
  <si>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</si>
  <si>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</si>
  <si>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</si>
  <si>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</si>
  <si>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</si>
  <si>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</si>
  <si>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</si>
  <si>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</si>
  <si>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</si>
  <si>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</si>
  <si>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</si>
  <si>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</si>
  <si>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</si>
  <si>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</si>
  <si>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</si>
  <si>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</si>
  <si>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</si>
  <si>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</si>
  <si>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</si>
  <si>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</si>
  <si>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</si>
  <si>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</si>
  <si>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</si>
  <si>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</si>
  <si>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</si>
  <si>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</si>
  <si>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</si>
  <si>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</si>
  <si>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</si>
  <si>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</si>
  <si>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</si>
  <si>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</si>
  <si>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</si>
  <si>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</si>
  <si>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</si>
  <si>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</si>
  <si>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</si>
  <si>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</si>
  <si>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</si>
  <si>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</si>
  <si>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</si>
  <si>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</si>
  <si>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</si>
  <si>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</si>
  <si>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</si>
  <si>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</si>
  <si>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</si>
  <si>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</si>
  <si>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</si>
  <si>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</si>
  <si>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</si>
  <si>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</si>
  <si>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</si>
  <si>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</si>
  <si>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</si>
  <si>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</si>
  <si>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</si>
  <si>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</si>
  <si>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</si>
  <si>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</si>
  <si>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</si>
  <si>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</si>
  <si>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</si>
  <si>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</si>
  <si>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</si>
  <si>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</si>
  <si>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</si>
  <si>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</si>
  <si>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</si>
  <si>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</si>
  <si>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</si>
  <si>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</si>
  <si>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</si>
  <si>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</si>
  <si>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</si>
  <si>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</si>
  <si>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</si>
  <si>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</si>
  <si>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</si>
  <si>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</si>
  <si>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</si>
  <si>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</si>
  <si>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</si>
  <si>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</si>
  <si>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</si>
  <si>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</si>
  <si>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</si>
  <si>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</si>
  <si>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</si>
  <si>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</si>
  <si>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</si>
  <si>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</si>
  <si>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</si>
  <si>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</si>
  <si>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</si>
  <si>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</si>
  <si>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</si>
  <si>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</si>
  <si>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</si>
  <si>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</si>
  <si>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</si>
  <si>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</si>
  <si>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</si>
  <si>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</si>
  <si>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</si>
  <si>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</si>
  <si>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</si>
  <si>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</si>
  <si>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</si>
  <si>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</si>
  <si>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</si>
  <si>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</si>
  <si>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</si>
  <si>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</si>
  <si>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</si>
  <si>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</si>
  <si>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</si>
  <si>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</si>
  <si>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</si>
  <si>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</si>
  <si>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</si>
  <si>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</si>
  <si>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</si>
  <si>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</si>
  <si>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</si>
  <si>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</si>
  <si>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</si>
  <si>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</si>
  <si>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</si>
  <si>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</si>
  <si>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</si>
  <si>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</si>
  <si>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</si>
  <si>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</si>
  <si>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</si>
  <si>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</si>
  <si>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</si>
  <si>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</si>
  <si>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</si>
  <si>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</si>
  <si>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</si>
  <si>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</si>
  <si>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</si>
  <si>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</si>
  <si>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</si>
  <si>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</si>
  <si>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</si>
  <si>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</si>
  <si>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</si>
  <si>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</si>
  <si>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</si>
  <si>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</si>
  <si>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</si>
  <si>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</si>
  <si>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</si>
  <si>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</si>
  <si>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</si>
  <si>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</si>
  <si>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</si>
  <si>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</si>
  <si>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</si>
  <si>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</si>
  <si>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</si>
  <si>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</si>
  <si>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</si>
  <si>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</si>
  <si>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</si>
  <si>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</si>
  <si>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</si>
  <si>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</si>
  <si>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</si>
  <si>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</si>
  <si>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</si>
  <si>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</si>
  <si>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</si>
  <si>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</si>
  <si>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</si>
  <si>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</si>
  <si>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3994 KOPRIVNICA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</si>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</sst>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5" workbookViewId="0">
      <selection activeCell="J26" sqref="J26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6.4" x14ac:dyDescent="0.3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5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5" x14ac:dyDescent="0.25">
      <c r="B10" s="105" t="s">
        <v>8</v>
      </c>
      <c r="C10" s="101"/>
      <c r="D10" s="101"/>
      <c r="E10" s="101"/>
      <c r="F10" s="97"/>
      <c r="G10" s="85">
        <v>2849268.06</v>
      </c>
      <c r="H10" s="86">
        <v>3764666</v>
      </c>
      <c r="I10" s="86">
        <v>3668873</v>
      </c>
      <c r="J10" s="86">
        <v>3660146.44</v>
      </c>
      <c r="K10" s="86"/>
      <c r="L10" s="86"/>
    </row>
    <row r="11" spans="2:13" ht="15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5" x14ac:dyDescent="0.25">
      <c r="B12" s="108" t="s">
        <v>0</v>
      </c>
      <c r="C12" s="99"/>
      <c r="D12" s="99"/>
      <c r="E12" s="99"/>
      <c r="F12" s="109"/>
      <c r="G12" s="87">
        <f>G10+G11</f>
        <v>2849268.06</v>
      </c>
      <c r="H12" s="87">
        <f t="shared" ref="H12:J12" si="0">H10+H11</f>
        <v>3764666</v>
      </c>
      <c r="I12" s="87">
        <f t="shared" si="0"/>
        <v>3668873</v>
      </c>
      <c r="J12" s="87">
        <f t="shared" si="0"/>
        <v>3660146.44</v>
      </c>
      <c r="K12" s="88">
        <f>J12/G12*100</f>
        <v>128.45918189950899</v>
      </c>
      <c r="L12" s="88">
        <f>J12/I12*100</f>
        <v>99.762146032310213</v>
      </c>
    </row>
    <row r="13" spans="2:13" ht="15" x14ac:dyDescent="0.25">
      <c r="B13" s="100" t="s">
        <v>9</v>
      </c>
      <c r="C13" s="101"/>
      <c r="D13" s="101"/>
      <c r="E13" s="101"/>
      <c r="F13" s="101"/>
      <c r="G13" s="89">
        <v>2828845.7</v>
      </c>
      <c r="H13" s="86">
        <v>3221206</v>
      </c>
      <c r="I13" s="86">
        <v>3646208</v>
      </c>
      <c r="J13" s="86">
        <v>3637151.45</v>
      </c>
      <c r="K13" s="86"/>
      <c r="L13" s="86"/>
    </row>
    <row r="14" spans="2:13" ht="15" x14ac:dyDescent="0.25">
      <c r="B14" s="96" t="s">
        <v>10</v>
      </c>
      <c r="C14" s="97"/>
      <c r="D14" s="97"/>
      <c r="E14" s="97"/>
      <c r="F14" s="97"/>
      <c r="G14" s="85">
        <v>20422.36</v>
      </c>
      <c r="H14" s="86">
        <v>543460</v>
      </c>
      <c r="I14" s="86">
        <v>22665</v>
      </c>
      <c r="J14" s="86">
        <v>23010.33</v>
      </c>
      <c r="K14" s="86"/>
      <c r="L14" s="86"/>
    </row>
    <row r="15" spans="2:13" ht="15" x14ac:dyDescent="0.25">
      <c r="B15" s="14" t="s">
        <v>1</v>
      </c>
      <c r="C15" s="15"/>
      <c r="D15" s="15"/>
      <c r="E15" s="15"/>
      <c r="F15" s="15"/>
      <c r="G15" s="87">
        <f>G13+G14</f>
        <v>2849268.06</v>
      </c>
      <c r="H15" s="87">
        <f t="shared" ref="H15:J15" si="1">H13+H14</f>
        <v>3764666</v>
      </c>
      <c r="I15" s="87">
        <f t="shared" si="1"/>
        <v>3668873</v>
      </c>
      <c r="J15" s="87">
        <f t="shared" si="1"/>
        <v>3660161.7800000003</v>
      </c>
      <c r="K15" s="88">
        <f>J15/G15*100</f>
        <v>128.45972028339099</v>
      </c>
      <c r="L15" s="88">
        <f>J15/I15*100</f>
        <v>99.7625641443571</v>
      </c>
    </row>
    <row r="16" spans="2:13" x14ac:dyDescent="0.3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-15.34000000031665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6.4" x14ac:dyDescent="0.3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5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5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10494.11</v>
      </c>
      <c r="H24" s="86">
        <v>0</v>
      </c>
      <c r="I24" s="86">
        <v>0</v>
      </c>
      <c r="J24" s="86">
        <v>15.34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5" t="s">
        <v>27</v>
      </c>
      <c r="C25" s="101"/>
      <c r="D25" s="101"/>
      <c r="E25" s="101"/>
      <c r="F25" s="101"/>
      <c r="G25" s="89">
        <v>-15.34</v>
      </c>
      <c r="H25" s="86">
        <v>0</v>
      </c>
      <c r="I25" s="86">
        <v>0</v>
      </c>
      <c r="J25" s="86">
        <v>-5.62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5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10478.77</v>
      </c>
      <c r="H26" s="94">
        <f t="shared" ref="H26:J26" si="4">H24+H25</f>
        <v>0</v>
      </c>
      <c r="I26" s="94">
        <f t="shared" si="4"/>
        <v>0</v>
      </c>
      <c r="J26" s="94">
        <f t="shared" si="4"/>
        <v>9.7199999999999989</v>
      </c>
      <c r="K26" s="93">
        <f>J26/G26*100</f>
        <v>9.2758978391547842E-2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5" t="s">
        <v>30</v>
      </c>
      <c r="C27" s="95"/>
      <c r="D27" s="95"/>
      <c r="E27" s="95"/>
      <c r="F27" s="95"/>
      <c r="G27" s="94">
        <f>G16+G26</f>
        <v>10478.77</v>
      </c>
      <c r="H27" s="94">
        <f t="shared" ref="H27:J27" si="5">H16+H26</f>
        <v>0</v>
      </c>
      <c r="I27" s="94">
        <f t="shared" si="5"/>
        <v>0</v>
      </c>
      <c r="J27" s="94">
        <f t="shared" si="5"/>
        <v>-5.6200000003166508</v>
      </c>
      <c r="K27" s="93">
        <f>J27/G27*100</f>
        <v>-5.3632248826118431E-2</v>
      </c>
      <c r="L27" s="93" t="e">
        <f>J27/I27*100</f>
        <v>#DIV/0!</v>
      </c>
    </row>
    <row r="29" spans="1:49" ht="15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3"/>
  <sheetViews>
    <sheetView view="pageBreakPreview" topLeftCell="A5" zoomScale="6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5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5" x14ac:dyDescent="0.25">
      <c r="B10" s="65"/>
      <c r="C10" s="66"/>
      <c r="D10" s="67"/>
      <c r="E10" s="68"/>
      <c r="F10" s="60" t="s">
        <v>38</v>
      </c>
      <c r="G10" s="65">
        <f>G11</f>
        <v>2849268.06</v>
      </c>
      <c r="H10" s="65">
        <f>H11</f>
        <v>3764666</v>
      </c>
      <c r="I10" s="65">
        <f>I11</f>
        <v>3668873</v>
      </c>
      <c r="J10" s="65">
        <f>J11</f>
        <v>3660146.4400000004</v>
      </c>
      <c r="K10" s="69">
        <f t="shared" ref="K10:K24" si="0">(J10*100)/G10</f>
        <v>128.45918189950859</v>
      </c>
      <c r="L10" s="69">
        <f t="shared" ref="L10:L24" si="1">(J10*100)/I10</f>
        <v>99.762146032310199</v>
      </c>
    </row>
    <row r="11" spans="2:12" ht="15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2849268.06</v>
      </c>
      <c r="H11" s="65">
        <f>H12+H15+H18+H21</f>
        <v>3764666</v>
      </c>
      <c r="I11" s="65">
        <f>I12+I15+I18+I21</f>
        <v>3668873</v>
      </c>
      <c r="J11" s="65">
        <f>J12+J15+J18+J21</f>
        <v>3660146.4400000004</v>
      </c>
      <c r="K11" s="65">
        <f t="shared" si="0"/>
        <v>128.45918189950859</v>
      </c>
      <c r="L11" s="65">
        <f t="shared" si="1"/>
        <v>99.762146032310199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ht="15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12223.78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>
        <f t="shared" si="0"/>
        <v>0</v>
      </c>
      <c r="L15" s="65" t="e">
        <f t="shared" si="1"/>
        <v>#DIV/0!</v>
      </c>
    </row>
    <row r="16" spans="2:12" ht="15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12223.78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>
        <f t="shared" si="0"/>
        <v>0</v>
      </c>
      <c r="L16" s="65" t="e">
        <f t="shared" si="1"/>
        <v>#DIV/0!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12223.78</v>
      </c>
      <c r="H17" s="66">
        <v>0</v>
      </c>
      <c r="I17" s="66">
        <v>0</v>
      </c>
      <c r="J17" s="66">
        <v>0</v>
      </c>
      <c r="K17" s="66">
        <f t="shared" si="0"/>
        <v>0</v>
      </c>
      <c r="L17" s="66" t="e">
        <f t="shared" si="1"/>
        <v>#DIV/0!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298.17</v>
      </c>
      <c r="H18" s="65">
        <f t="shared" si="4"/>
        <v>250</v>
      </c>
      <c r="I18" s="65">
        <f t="shared" si="4"/>
        <v>250</v>
      </c>
      <c r="J18" s="65">
        <f t="shared" si="4"/>
        <v>580.66</v>
      </c>
      <c r="K18" s="65">
        <f t="shared" si="0"/>
        <v>194.74125498876478</v>
      </c>
      <c r="L18" s="65">
        <f t="shared" si="1"/>
        <v>232.26400000000001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 t="shared" si="4"/>
        <v>298.17</v>
      </c>
      <c r="H19" s="65">
        <f t="shared" si="4"/>
        <v>250</v>
      </c>
      <c r="I19" s="65">
        <f t="shared" si="4"/>
        <v>250</v>
      </c>
      <c r="J19" s="65">
        <f t="shared" si="4"/>
        <v>580.66</v>
      </c>
      <c r="K19" s="65">
        <f t="shared" si="0"/>
        <v>194.74125498876478</v>
      </c>
      <c r="L19" s="65">
        <f t="shared" si="1"/>
        <v>232.26400000000001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298.17</v>
      </c>
      <c r="H20" s="66">
        <v>250</v>
      </c>
      <c r="I20" s="66">
        <v>250</v>
      </c>
      <c r="J20" s="66">
        <v>580.66</v>
      </c>
      <c r="K20" s="66">
        <f t="shared" si="0"/>
        <v>194.74125498876478</v>
      </c>
      <c r="L20" s="66">
        <f t="shared" si="1"/>
        <v>232.26400000000001</v>
      </c>
    </row>
    <row r="21" spans="2:12" x14ac:dyDescent="0.3">
      <c r="B21" s="65"/>
      <c r="C21" s="65" t="s">
        <v>70</v>
      </c>
      <c r="D21" s="65"/>
      <c r="E21" s="65"/>
      <c r="F21" s="65" t="s">
        <v>71</v>
      </c>
      <c r="G21" s="65">
        <f>G22</f>
        <v>2836746.11</v>
      </c>
      <c r="H21" s="65">
        <f>H22</f>
        <v>3764416</v>
      </c>
      <c r="I21" s="65">
        <f>I22</f>
        <v>3668623</v>
      </c>
      <c r="J21" s="65">
        <f>J22</f>
        <v>3659565.7800000003</v>
      </c>
      <c r="K21" s="65">
        <f t="shared" si="0"/>
        <v>129.00575652856011</v>
      </c>
      <c r="L21" s="65">
        <f t="shared" si="1"/>
        <v>99.753116632589396</v>
      </c>
    </row>
    <row r="22" spans="2:12" x14ac:dyDescent="0.3">
      <c r="B22" s="65"/>
      <c r="C22" s="65"/>
      <c r="D22" s="65" t="s">
        <v>72</v>
      </c>
      <c r="E22" s="65"/>
      <c r="F22" s="65" t="s">
        <v>73</v>
      </c>
      <c r="G22" s="65">
        <f>G23+G24</f>
        <v>2836746.11</v>
      </c>
      <c r="H22" s="65">
        <f>H23+H24</f>
        <v>3764416</v>
      </c>
      <c r="I22" s="65">
        <f>I23+I24</f>
        <v>3668623</v>
      </c>
      <c r="J22" s="65">
        <f>J23+J24</f>
        <v>3659565.7800000003</v>
      </c>
      <c r="K22" s="65">
        <f t="shared" si="0"/>
        <v>129.00575652856011</v>
      </c>
      <c r="L22" s="65">
        <f t="shared" si="1"/>
        <v>99.753116632589396</v>
      </c>
    </row>
    <row r="23" spans="2:12" ht="15" x14ac:dyDescent="0.25">
      <c r="B23" s="66"/>
      <c r="C23" s="66"/>
      <c r="D23" s="66"/>
      <c r="E23" s="66" t="s">
        <v>74</v>
      </c>
      <c r="F23" s="66" t="s">
        <v>75</v>
      </c>
      <c r="G23" s="66">
        <v>2816621.92</v>
      </c>
      <c r="H23" s="66">
        <v>3221206</v>
      </c>
      <c r="I23" s="66">
        <v>3646208</v>
      </c>
      <c r="J23" s="66">
        <v>3637151.45</v>
      </c>
      <c r="K23" s="66">
        <f t="shared" si="0"/>
        <v>129.13168871454357</v>
      </c>
      <c r="L23" s="66">
        <f t="shared" si="1"/>
        <v>99.751617296654501</v>
      </c>
    </row>
    <row r="24" spans="2:12" ht="15" x14ac:dyDescent="0.25">
      <c r="B24" s="66"/>
      <c r="C24" s="66"/>
      <c r="D24" s="66"/>
      <c r="E24" s="66" t="s">
        <v>76</v>
      </c>
      <c r="F24" s="66" t="s">
        <v>77</v>
      </c>
      <c r="G24" s="66">
        <v>20124.189999999999</v>
      </c>
      <c r="H24" s="66">
        <v>543210</v>
      </c>
      <c r="I24" s="66">
        <v>22415</v>
      </c>
      <c r="J24" s="66">
        <v>22414.33</v>
      </c>
      <c r="K24" s="66">
        <f t="shared" si="0"/>
        <v>111.38003566851636</v>
      </c>
      <c r="L24" s="66">
        <f t="shared" si="1"/>
        <v>99.997010930180679</v>
      </c>
    </row>
    <row r="25" spans="2:12" ht="15" x14ac:dyDescent="0.25">
      <c r="F25" s="35"/>
    </row>
    <row r="26" spans="2:12" ht="15" x14ac:dyDescent="0.25">
      <c r="F26" s="35"/>
    </row>
    <row r="27" spans="2:12" ht="36.75" customHeight="1" x14ac:dyDescent="0.3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ht="15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3">
      <c r="B29" s="65"/>
      <c r="C29" s="66"/>
      <c r="D29" s="67"/>
      <c r="E29" s="68"/>
      <c r="F29" s="8" t="s">
        <v>21</v>
      </c>
      <c r="G29" s="65">
        <f>G30+G72</f>
        <v>2849268.0599999996</v>
      </c>
      <c r="H29" s="65">
        <f>H30+H72</f>
        <v>3764666</v>
      </c>
      <c r="I29" s="65">
        <f>I30+I72</f>
        <v>3668873</v>
      </c>
      <c r="J29" s="65">
        <f>J30+J72</f>
        <v>3660161.78</v>
      </c>
      <c r="K29" s="70">
        <f t="shared" ref="K29:K60" si="5">(J29*100)/G29</f>
        <v>128.45972028339096</v>
      </c>
      <c r="L29" s="70">
        <f t="shared" ref="L29:L60" si="6">(J29*100)/I29</f>
        <v>99.762564144357142</v>
      </c>
    </row>
    <row r="30" spans="2:12" x14ac:dyDescent="0.3">
      <c r="B30" s="65" t="s">
        <v>78</v>
      </c>
      <c r="C30" s="65"/>
      <c r="D30" s="65"/>
      <c r="E30" s="65"/>
      <c r="F30" s="65" t="s">
        <v>79</v>
      </c>
      <c r="G30" s="65">
        <f>G31+G39+G67</f>
        <v>2828845.6999999997</v>
      </c>
      <c r="H30" s="65">
        <f>H31+H39+H67</f>
        <v>3221206</v>
      </c>
      <c r="I30" s="65">
        <f>I31+I39+I67</f>
        <v>3646208</v>
      </c>
      <c r="J30" s="65">
        <f>J31+J39+J67</f>
        <v>3637151.4499999997</v>
      </c>
      <c r="K30" s="65">
        <f t="shared" si="5"/>
        <v>128.5736952708308</v>
      </c>
      <c r="L30" s="65">
        <f t="shared" si="6"/>
        <v>99.751617296654501</v>
      </c>
    </row>
    <row r="31" spans="2:12" x14ac:dyDescent="0.3">
      <c r="B31" s="65"/>
      <c r="C31" s="65" t="s">
        <v>80</v>
      </c>
      <c r="D31" s="65"/>
      <c r="E31" s="65"/>
      <c r="F31" s="65" t="s">
        <v>81</v>
      </c>
      <c r="G31" s="65">
        <f>G32+G35+G37</f>
        <v>2237053.69</v>
      </c>
      <c r="H31" s="65">
        <f>H32+H35+H37</f>
        <v>2745970</v>
      </c>
      <c r="I31" s="65">
        <f>I32+I35+I37</f>
        <v>2959972</v>
      </c>
      <c r="J31" s="65">
        <f>J32+J35+J37</f>
        <v>2960213.3699999996</v>
      </c>
      <c r="K31" s="65">
        <f t="shared" si="5"/>
        <v>132.32643379247639</v>
      </c>
      <c r="L31" s="65">
        <f t="shared" si="6"/>
        <v>100.00815446902877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G33+G34</f>
        <v>1853914.5899999999</v>
      </c>
      <c r="H32" s="65">
        <f>H33+H34</f>
        <v>2285732</v>
      </c>
      <c r="I32" s="65">
        <f>I33+I34</f>
        <v>2457931</v>
      </c>
      <c r="J32" s="65">
        <f>J33+J34</f>
        <v>2457928.0299999998</v>
      </c>
      <c r="K32" s="65">
        <f t="shared" si="5"/>
        <v>132.58043511055169</v>
      </c>
      <c r="L32" s="65">
        <f t="shared" si="6"/>
        <v>99.999879166664968</v>
      </c>
    </row>
    <row r="33" spans="2:12" x14ac:dyDescent="0.3">
      <c r="B33" s="66"/>
      <c r="C33" s="66"/>
      <c r="D33" s="66"/>
      <c r="E33" s="66" t="s">
        <v>84</v>
      </c>
      <c r="F33" s="66" t="s">
        <v>85</v>
      </c>
      <c r="G33" s="66">
        <v>1853085.38</v>
      </c>
      <c r="H33" s="66">
        <v>2283232</v>
      </c>
      <c r="I33" s="66">
        <v>2452462</v>
      </c>
      <c r="J33" s="66">
        <v>2452459.38</v>
      </c>
      <c r="K33" s="66">
        <f t="shared" si="5"/>
        <v>132.34465105973692</v>
      </c>
      <c r="L33" s="66">
        <f t="shared" si="6"/>
        <v>99.999893168579163</v>
      </c>
    </row>
    <row r="34" spans="2:12" x14ac:dyDescent="0.3">
      <c r="B34" s="66"/>
      <c r="C34" s="66"/>
      <c r="D34" s="66"/>
      <c r="E34" s="66" t="s">
        <v>86</v>
      </c>
      <c r="F34" s="66" t="s">
        <v>87</v>
      </c>
      <c r="G34" s="66">
        <v>829.21</v>
      </c>
      <c r="H34" s="66">
        <v>2500</v>
      </c>
      <c r="I34" s="66">
        <v>5469</v>
      </c>
      <c r="J34" s="66">
        <v>5468.65</v>
      </c>
      <c r="K34" s="66">
        <f t="shared" si="5"/>
        <v>659.50121199696093</v>
      </c>
      <c r="L34" s="66">
        <f t="shared" si="6"/>
        <v>99.993600292558057</v>
      </c>
    </row>
    <row r="35" spans="2:12" x14ac:dyDescent="0.3">
      <c r="B35" s="65"/>
      <c r="C35" s="65"/>
      <c r="D35" s="65" t="s">
        <v>88</v>
      </c>
      <c r="E35" s="65"/>
      <c r="F35" s="65" t="s">
        <v>89</v>
      </c>
      <c r="G35" s="65">
        <f>G36</f>
        <v>77234.240000000005</v>
      </c>
      <c r="H35" s="65">
        <f>H36</f>
        <v>97200</v>
      </c>
      <c r="I35" s="65">
        <f>I36</f>
        <v>96480</v>
      </c>
      <c r="J35" s="65">
        <f>J36</f>
        <v>96724.61</v>
      </c>
      <c r="K35" s="65">
        <f t="shared" si="5"/>
        <v>125.23540077561454</v>
      </c>
      <c r="L35" s="65">
        <f t="shared" si="6"/>
        <v>100.25353441127695</v>
      </c>
    </row>
    <row r="36" spans="2:12" x14ac:dyDescent="0.3">
      <c r="B36" s="66"/>
      <c r="C36" s="66"/>
      <c r="D36" s="66"/>
      <c r="E36" s="66" t="s">
        <v>90</v>
      </c>
      <c r="F36" s="66" t="s">
        <v>89</v>
      </c>
      <c r="G36" s="66">
        <v>77234.240000000005</v>
      </c>
      <c r="H36" s="66">
        <v>97200</v>
      </c>
      <c r="I36" s="66">
        <v>96480</v>
      </c>
      <c r="J36" s="66">
        <v>96724.61</v>
      </c>
      <c r="K36" s="66">
        <f t="shared" si="5"/>
        <v>125.23540077561454</v>
      </c>
      <c r="L36" s="66">
        <f t="shared" si="6"/>
        <v>100.25353441127695</v>
      </c>
    </row>
    <row r="37" spans="2:12" x14ac:dyDescent="0.3">
      <c r="B37" s="65"/>
      <c r="C37" s="65"/>
      <c r="D37" s="65" t="s">
        <v>91</v>
      </c>
      <c r="E37" s="65"/>
      <c r="F37" s="65" t="s">
        <v>92</v>
      </c>
      <c r="G37" s="65">
        <f>G38</f>
        <v>305904.86</v>
      </c>
      <c r="H37" s="65">
        <f>H38</f>
        <v>363038</v>
      </c>
      <c r="I37" s="65">
        <f>I38</f>
        <v>405561</v>
      </c>
      <c r="J37" s="65">
        <f>J38</f>
        <v>405560.73</v>
      </c>
      <c r="K37" s="65">
        <f t="shared" si="5"/>
        <v>132.57740658321023</v>
      </c>
      <c r="L37" s="65">
        <f t="shared" si="6"/>
        <v>99.999933425551276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305904.86</v>
      </c>
      <c r="H38" s="66">
        <v>363038</v>
      </c>
      <c r="I38" s="66">
        <v>405561</v>
      </c>
      <c r="J38" s="66">
        <v>405560.73</v>
      </c>
      <c r="K38" s="66">
        <f t="shared" si="5"/>
        <v>132.57740658321023</v>
      </c>
      <c r="L38" s="66">
        <f t="shared" si="6"/>
        <v>99.999933425551276</v>
      </c>
    </row>
    <row r="39" spans="2:12" x14ac:dyDescent="0.3">
      <c r="B39" s="65"/>
      <c r="C39" s="65" t="s">
        <v>95</v>
      </c>
      <c r="D39" s="65"/>
      <c r="E39" s="65"/>
      <c r="F39" s="65" t="s">
        <v>96</v>
      </c>
      <c r="G39" s="65">
        <f>G40+G45+G51+G61+G63</f>
        <v>588353.23</v>
      </c>
      <c r="H39" s="65">
        <f>H40+H45+H51+H61+H63</f>
        <v>472210</v>
      </c>
      <c r="I39" s="65">
        <f>I40+I45+I51+I61+I63</f>
        <v>682360</v>
      </c>
      <c r="J39" s="65">
        <f>J40+J45+J51+J61+J63</f>
        <v>673101.89000000013</v>
      </c>
      <c r="K39" s="65">
        <f t="shared" si="5"/>
        <v>114.40438425059722</v>
      </c>
      <c r="L39" s="65">
        <f t="shared" si="6"/>
        <v>98.643222052875316</v>
      </c>
    </row>
    <row r="40" spans="2:12" x14ac:dyDescent="0.3">
      <c r="B40" s="65"/>
      <c r="C40" s="65"/>
      <c r="D40" s="65" t="s">
        <v>97</v>
      </c>
      <c r="E40" s="65"/>
      <c r="F40" s="65" t="s">
        <v>98</v>
      </c>
      <c r="G40" s="65">
        <f>G41+G42+G43+G44</f>
        <v>96607.489999999991</v>
      </c>
      <c r="H40" s="65">
        <f>H41+H42+H43+H44</f>
        <v>99900</v>
      </c>
      <c r="I40" s="65">
        <f>I41+I42+I43+I44</f>
        <v>94900</v>
      </c>
      <c r="J40" s="65">
        <f>J41+J42+J43+J44</f>
        <v>93260.959999999992</v>
      </c>
      <c r="K40" s="65">
        <f t="shared" si="5"/>
        <v>96.535951819056692</v>
      </c>
      <c r="L40" s="65">
        <f t="shared" si="6"/>
        <v>98.272876712328767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5565.51</v>
      </c>
      <c r="H41" s="66">
        <v>4900</v>
      </c>
      <c r="I41" s="66">
        <v>4900</v>
      </c>
      <c r="J41" s="66">
        <v>4900</v>
      </c>
      <c r="K41" s="66">
        <f t="shared" si="5"/>
        <v>88.042245903789592</v>
      </c>
      <c r="L41" s="66">
        <f t="shared" si="6"/>
        <v>100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89526.98</v>
      </c>
      <c r="H42" s="66">
        <v>92000</v>
      </c>
      <c r="I42" s="66">
        <v>89000</v>
      </c>
      <c r="J42" s="66">
        <v>87822.06</v>
      </c>
      <c r="K42" s="66">
        <f t="shared" si="5"/>
        <v>98.095635527971567</v>
      </c>
      <c r="L42" s="66">
        <f t="shared" si="6"/>
        <v>98.676471910112355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1140.67</v>
      </c>
      <c r="H43" s="66">
        <v>2800</v>
      </c>
      <c r="I43" s="66">
        <v>800</v>
      </c>
      <c r="J43" s="66">
        <v>538.9</v>
      </c>
      <c r="K43" s="66">
        <f t="shared" si="5"/>
        <v>47.244163517932442</v>
      </c>
      <c r="L43" s="66">
        <f t="shared" si="6"/>
        <v>67.362499999999997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374.33</v>
      </c>
      <c r="H44" s="66">
        <v>200</v>
      </c>
      <c r="I44" s="66">
        <v>200</v>
      </c>
      <c r="J44" s="66">
        <v>0</v>
      </c>
      <c r="K44" s="66">
        <f t="shared" si="5"/>
        <v>0</v>
      </c>
      <c r="L44" s="66">
        <f t="shared" si="6"/>
        <v>0</v>
      </c>
    </row>
    <row r="45" spans="2:12" x14ac:dyDescent="0.3">
      <c r="B45" s="65"/>
      <c r="C45" s="65"/>
      <c r="D45" s="65" t="s">
        <v>107</v>
      </c>
      <c r="E45" s="65"/>
      <c r="F45" s="65" t="s">
        <v>108</v>
      </c>
      <c r="G45" s="65">
        <f>G46+G47+G48+G49+G50</f>
        <v>83564.700000000012</v>
      </c>
      <c r="H45" s="65">
        <f>H46+H47+H48+H49+H50</f>
        <v>95550</v>
      </c>
      <c r="I45" s="65">
        <f>I46+I47+I48+I49+I50</f>
        <v>75050</v>
      </c>
      <c r="J45" s="65">
        <f>J46+J47+J48+J49+J50</f>
        <v>67579.400000000009</v>
      </c>
      <c r="K45" s="65">
        <f t="shared" si="5"/>
        <v>80.870750448454899</v>
      </c>
      <c r="L45" s="65">
        <f t="shared" si="6"/>
        <v>90.045836109260492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38317.81</v>
      </c>
      <c r="H46" s="66">
        <v>35000</v>
      </c>
      <c r="I46" s="66">
        <v>33500</v>
      </c>
      <c r="J46" s="66">
        <v>33498.28</v>
      </c>
      <c r="K46" s="66">
        <f t="shared" si="5"/>
        <v>87.422219589271933</v>
      </c>
      <c r="L46" s="66">
        <f t="shared" si="6"/>
        <v>99.99486567164179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44352.51</v>
      </c>
      <c r="H47" s="66">
        <v>59000</v>
      </c>
      <c r="I47" s="66">
        <v>39000</v>
      </c>
      <c r="J47" s="66">
        <v>31881.63</v>
      </c>
      <c r="K47" s="66">
        <f t="shared" si="5"/>
        <v>71.882357954487802</v>
      </c>
      <c r="L47" s="66">
        <f t="shared" si="6"/>
        <v>81.747769230769237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564</v>
      </c>
      <c r="H48" s="66">
        <v>700</v>
      </c>
      <c r="I48" s="66">
        <v>1700</v>
      </c>
      <c r="J48" s="66">
        <v>1500.81</v>
      </c>
      <c r="K48" s="66">
        <f t="shared" si="5"/>
        <v>266.10106382978722</v>
      </c>
      <c r="L48" s="66">
        <f t="shared" si="6"/>
        <v>88.282941176470587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131.38</v>
      </c>
      <c r="H49" s="66">
        <v>600</v>
      </c>
      <c r="I49" s="66">
        <v>600</v>
      </c>
      <c r="J49" s="66">
        <v>565.71</v>
      </c>
      <c r="K49" s="66">
        <f t="shared" si="5"/>
        <v>430.59065306743798</v>
      </c>
      <c r="L49" s="66">
        <f t="shared" si="6"/>
        <v>94.284999999999997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199</v>
      </c>
      <c r="H50" s="66">
        <v>250</v>
      </c>
      <c r="I50" s="66">
        <v>250</v>
      </c>
      <c r="J50" s="66">
        <v>132.97</v>
      </c>
      <c r="K50" s="66">
        <f t="shared" si="5"/>
        <v>66.819095477386938</v>
      </c>
      <c r="L50" s="66">
        <f t="shared" si="6"/>
        <v>53.188000000000002</v>
      </c>
    </row>
    <row r="51" spans="2:12" x14ac:dyDescent="0.3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405196.61999999994</v>
      </c>
      <c r="H51" s="65">
        <f>H52+H53+H54+H55+H56+H57+H58+H59+H60</f>
        <v>273860</v>
      </c>
      <c r="I51" s="65">
        <f>I52+I53+I54+I55+I56+I57+I58+I59+I60</f>
        <v>509336</v>
      </c>
      <c r="J51" s="65">
        <f>J52+J53+J54+J55+J56+J57+J58+J59+J60</f>
        <v>509179.71</v>
      </c>
      <c r="K51" s="65">
        <f t="shared" si="5"/>
        <v>125.66237842753972</v>
      </c>
      <c r="L51" s="65">
        <f t="shared" si="6"/>
        <v>99.969314951230615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103630.46</v>
      </c>
      <c r="H52" s="66">
        <v>117000</v>
      </c>
      <c r="I52" s="66">
        <v>125000</v>
      </c>
      <c r="J52" s="66">
        <v>125301.62</v>
      </c>
      <c r="K52" s="66">
        <f t="shared" si="5"/>
        <v>120.91195966900078</v>
      </c>
      <c r="L52" s="66">
        <f t="shared" si="6"/>
        <v>100.24129600000001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12286.37</v>
      </c>
      <c r="H53" s="66">
        <v>15000</v>
      </c>
      <c r="I53" s="66">
        <v>15000</v>
      </c>
      <c r="J53" s="66">
        <v>13890.85</v>
      </c>
      <c r="K53" s="66">
        <f t="shared" si="5"/>
        <v>113.05902394279188</v>
      </c>
      <c r="L53" s="66">
        <f t="shared" si="6"/>
        <v>92.605666666666664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3252.68</v>
      </c>
      <c r="H54" s="66">
        <v>2007</v>
      </c>
      <c r="I54" s="66">
        <v>2007</v>
      </c>
      <c r="J54" s="66">
        <v>1460</v>
      </c>
      <c r="K54" s="66">
        <f t="shared" si="5"/>
        <v>44.886063184819903</v>
      </c>
      <c r="L54" s="66">
        <f t="shared" si="6"/>
        <v>72.745391131041359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31251.759999999998</v>
      </c>
      <c r="H55" s="66">
        <v>30000</v>
      </c>
      <c r="I55" s="66">
        <v>31000</v>
      </c>
      <c r="J55" s="66">
        <v>31579.55</v>
      </c>
      <c r="K55" s="66">
        <f t="shared" si="5"/>
        <v>101.048868927702</v>
      </c>
      <c r="L55" s="66">
        <f t="shared" si="6"/>
        <v>101.86951612903226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6772.81</v>
      </c>
      <c r="H56" s="66">
        <v>8600</v>
      </c>
      <c r="I56" s="66">
        <v>9100</v>
      </c>
      <c r="J56" s="66">
        <v>8938.84</v>
      </c>
      <c r="K56" s="66">
        <f t="shared" si="5"/>
        <v>131.98126036312846</v>
      </c>
      <c r="L56" s="66">
        <f t="shared" si="6"/>
        <v>98.229010989010987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180</v>
      </c>
      <c r="H57" s="66">
        <v>1100</v>
      </c>
      <c r="I57" s="66">
        <v>1100</v>
      </c>
      <c r="J57" s="66">
        <v>575.44000000000005</v>
      </c>
      <c r="K57" s="66">
        <f t="shared" si="5"/>
        <v>319.68888888888887</v>
      </c>
      <c r="L57" s="66">
        <f t="shared" si="6"/>
        <v>52.312727272727273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247149.99</v>
      </c>
      <c r="H58" s="66">
        <v>99133</v>
      </c>
      <c r="I58" s="66">
        <v>325109</v>
      </c>
      <c r="J58" s="66">
        <v>326693.77</v>
      </c>
      <c r="K58" s="66">
        <f t="shared" si="5"/>
        <v>132.18441562550743</v>
      </c>
      <c r="L58" s="66">
        <f t="shared" si="6"/>
        <v>100.48745805253007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20</v>
      </c>
      <c r="H59" s="66">
        <v>20</v>
      </c>
      <c r="I59" s="66">
        <v>20</v>
      </c>
      <c r="J59" s="66">
        <v>18.260000000000002</v>
      </c>
      <c r="K59" s="66">
        <f t="shared" si="5"/>
        <v>91.3</v>
      </c>
      <c r="L59" s="66">
        <f t="shared" si="6"/>
        <v>91.3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652.54999999999995</v>
      </c>
      <c r="H60" s="66">
        <v>1000</v>
      </c>
      <c r="I60" s="66">
        <v>1000</v>
      </c>
      <c r="J60" s="66">
        <v>721.38</v>
      </c>
      <c r="K60" s="66">
        <f t="shared" si="5"/>
        <v>110.54785073940695</v>
      </c>
      <c r="L60" s="66">
        <f t="shared" si="6"/>
        <v>72.138000000000005</v>
      </c>
    </row>
    <row r="61" spans="2:12" x14ac:dyDescent="0.3">
      <c r="B61" s="65"/>
      <c r="C61" s="65"/>
      <c r="D61" s="65" t="s">
        <v>139</v>
      </c>
      <c r="E61" s="65"/>
      <c r="F61" s="65" t="s">
        <v>140</v>
      </c>
      <c r="G61" s="65">
        <f>G62</f>
        <v>817.25</v>
      </c>
      <c r="H61" s="65">
        <f>H62</f>
        <v>700</v>
      </c>
      <c r="I61" s="65">
        <f>I62</f>
        <v>700</v>
      </c>
      <c r="J61" s="65">
        <f>J62</f>
        <v>970.16</v>
      </c>
      <c r="K61" s="65">
        <f t="shared" ref="K61:K82" si="7">(J61*100)/G61</f>
        <v>118.71030896298562</v>
      </c>
      <c r="L61" s="65">
        <f t="shared" ref="L61:L82" si="8">(J61*100)/I61</f>
        <v>138.59428571428572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817.25</v>
      </c>
      <c r="H62" s="66">
        <v>700</v>
      </c>
      <c r="I62" s="66">
        <v>700</v>
      </c>
      <c r="J62" s="66">
        <v>970.16</v>
      </c>
      <c r="K62" s="66">
        <f t="shared" si="7"/>
        <v>118.71030896298562</v>
      </c>
      <c r="L62" s="66">
        <f t="shared" si="8"/>
        <v>138.59428571428572</v>
      </c>
    </row>
    <row r="63" spans="2:12" x14ac:dyDescent="0.3">
      <c r="B63" s="65"/>
      <c r="C63" s="65"/>
      <c r="D63" s="65" t="s">
        <v>143</v>
      </c>
      <c r="E63" s="65"/>
      <c r="F63" s="65" t="s">
        <v>144</v>
      </c>
      <c r="G63" s="65">
        <f>G64+G65+G66</f>
        <v>2167.17</v>
      </c>
      <c r="H63" s="65">
        <f>H64+H65+H66</f>
        <v>2200</v>
      </c>
      <c r="I63" s="65">
        <f>I64+I65+I66</f>
        <v>2374</v>
      </c>
      <c r="J63" s="65">
        <f>J64+J65+J66</f>
        <v>2111.66</v>
      </c>
      <c r="K63" s="65">
        <f t="shared" si="7"/>
        <v>97.438595034076698</v>
      </c>
      <c r="L63" s="65">
        <f t="shared" si="8"/>
        <v>88.949452401010959</v>
      </c>
    </row>
    <row r="64" spans="2:12" x14ac:dyDescent="0.3">
      <c r="B64" s="66"/>
      <c r="C64" s="66"/>
      <c r="D64" s="66"/>
      <c r="E64" s="66" t="s">
        <v>145</v>
      </c>
      <c r="F64" s="66" t="s">
        <v>146</v>
      </c>
      <c r="G64" s="66">
        <v>456.17</v>
      </c>
      <c r="H64" s="66">
        <v>500</v>
      </c>
      <c r="I64" s="66">
        <v>674</v>
      </c>
      <c r="J64" s="66">
        <v>673.55</v>
      </c>
      <c r="K64" s="66">
        <f t="shared" si="7"/>
        <v>147.65328715171975</v>
      </c>
      <c r="L64" s="66">
        <f t="shared" si="8"/>
        <v>99.933234421364986</v>
      </c>
    </row>
    <row r="65" spans="2:12" x14ac:dyDescent="0.3">
      <c r="B65" s="66"/>
      <c r="C65" s="66"/>
      <c r="D65" s="66"/>
      <c r="E65" s="66" t="s">
        <v>147</v>
      </c>
      <c r="F65" s="66" t="s">
        <v>148</v>
      </c>
      <c r="G65" s="66">
        <v>1071</v>
      </c>
      <c r="H65" s="66">
        <v>900</v>
      </c>
      <c r="I65" s="66">
        <v>900</v>
      </c>
      <c r="J65" s="66">
        <v>895.56</v>
      </c>
      <c r="K65" s="66">
        <f t="shared" si="7"/>
        <v>83.61904761904762</v>
      </c>
      <c r="L65" s="66">
        <f t="shared" si="8"/>
        <v>99.506666666666661</v>
      </c>
    </row>
    <row r="66" spans="2:12" x14ac:dyDescent="0.3">
      <c r="B66" s="66"/>
      <c r="C66" s="66"/>
      <c r="D66" s="66"/>
      <c r="E66" s="66" t="s">
        <v>149</v>
      </c>
      <c r="F66" s="66" t="s">
        <v>144</v>
      </c>
      <c r="G66" s="66">
        <v>640</v>
      </c>
      <c r="H66" s="66">
        <v>800</v>
      </c>
      <c r="I66" s="66">
        <v>800</v>
      </c>
      <c r="J66" s="66">
        <v>542.54999999999995</v>
      </c>
      <c r="K66" s="66">
        <f t="shared" si="7"/>
        <v>84.7734375</v>
      </c>
      <c r="L66" s="66">
        <f t="shared" si="8"/>
        <v>67.818749999999994</v>
      </c>
    </row>
    <row r="67" spans="2:12" x14ac:dyDescent="0.3">
      <c r="B67" s="65"/>
      <c r="C67" s="65" t="s">
        <v>150</v>
      </c>
      <c r="D67" s="65"/>
      <c r="E67" s="65"/>
      <c r="F67" s="65" t="s">
        <v>151</v>
      </c>
      <c r="G67" s="65">
        <f>G68+G70</f>
        <v>3438.78</v>
      </c>
      <c r="H67" s="65">
        <f>H68+H70</f>
        <v>3026</v>
      </c>
      <c r="I67" s="65">
        <f>I68+I70</f>
        <v>3876</v>
      </c>
      <c r="J67" s="65">
        <f>J68+J70</f>
        <v>3836.19</v>
      </c>
      <c r="K67" s="65">
        <f t="shared" si="7"/>
        <v>111.5567148814405</v>
      </c>
      <c r="L67" s="65">
        <f t="shared" si="8"/>
        <v>98.972910216718262</v>
      </c>
    </row>
    <row r="68" spans="2:12" x14ac:dyDescent="0.3">
      <c r="B68" s="65"/>
      <c r="C68" s="65"/>
      <c r="D68" s="65" t="s">
        <v>152</v>
      </c>
      <c r="E68" s="65"/>
      <c r="F68" s="65" t="s">
        <v>153</v>
      </c>
      <c r="G68" s="65">
        <f>G69</f>
        <v>490.48</v>
      </c>
      <c r="H68" s="65">
        <f>H69</f>
        <v>372</v>
      </c>
      <c r="I68" s="65">
        <f>I69</f>
        <v>372</v>
      </c>
      <c r="J68" s="65">
        <f>J69</f>
        <v>383.6</v>
      </c>
      <c r="K68" s="65">
        <f t="shared" si="7"/>
        <v>78.209101288533674</v>
      </c>
      <c r="L68" s="65">
        <f t="shared" si="8"/>
        <v>103.11827956989248</v>
      </c>
    </row>
    <row r="69" spans="2:12" x14ac:dyDescent="0.3">
      <c r="B69" s="66"/>
      <c r="C69" s="66"/>
      <c r="D69" s="66"/>
      <c r="E69" s="66" t="s">
        <v>154</v>
      </c>
      <c r="F69" s="66" t="s">
        <v>155</v>
      </c>
      <c r="G69" s="66">
        <v>490.48</v>
      </c>
      <c r="H69" s="66">
        <v>372</v>
      </c>
      <c r="I69" s="66">
        <v>372</v>
      </c>
      <c r="J69" s="66">
        <v>383.6</v>
      </c>
      <c r="K69" s="66">
        <f t="shared" si="7"/>
        <v>78.209101288533674</v>
      </c>
      <c r="L69" s="66">
        <f t="shared" si="8"/>
        <v>103.11827956989248</v>
      </c>
    </row>
    <row r="70" spans="2:12" x14ac:dyDescent="0.3">
      <c r="B70" s="65"/>
      <c r="C70" s="65"/>
      <c r="D70" s="65" t="s">
        <v>156</v>
      </c>
      <c r="E70" s="65"/>
      <c r="F70" s="65" t="s">
        <v>157</v>
      </c>
      <c r="G70" s="65">
        <f>G71</f>
        <v>2948.3</v>
      </c>
      <c r="H70" s="65">
        <f>H71</f>
        <v>2654</v>
      </c>
      <c r="I70" s="65">
        <f>I71</f>
        <v>3504</v>
      </c>
      <c r="J70" s="65">
        <f>J71</f>
        <v>3452.59</v>
      </c>
      <c r="K70" s="65">
        <f t="shared" si="7"/>
        <v>117.10443306312111</v>
      </c>
      <c r="L70" s="65">
        <f t="shared" si="8"/>
        <v>98.532819634703202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2948.3</v>
      </c>
      <c r="H71" s="66">
        <v>2654</v>
      </c>
      <c r="I71" s="66">
        <v>3504</v>
      </c>
      <c r="J71" s="66">
        <v>3452.59</v>
      </c>
      <c r="K71" s="66">
        <f t="shared" si="7"/>
        <v>117.10443306312111</v>
      </c>
      <c r="L71" s="66">
        <f t="shared" si="8"/>
        <v>98.532819634703202</v>
      </c>
    </row>
    <row r="72" spans="2:12" x14ac:dyDescent="0.3">
      <c r="B72" s="65" t="s">
        <v>160</v>
      </c>
      <c r="C72" s="65"/>
      <c r="D72" s="65"/>
      <c r="E72" s="65"/>
      <c r="F72" s="65" t="s">
        <v>161</v>
      </c>
      <c r="G72" s="65">
        <f>G73+G80</f>
        <v>20422.36</v>
      </c>
      <c r="H72" s="65">
        <f>H73+H80</f>
        <v>543460</v>
      </c>
      <c r="I72" s="65">
        <f>I73+I80</f>
        <v>22665</v>
      </c>
      <c r="J72" s="65">
        <f>J73+J80</f>
        <v>23010.33</v>
      </c>
      <c r="K72" s="65">
        <f t="shared" si="7"/>
        <v>112.6722376845771</v>
      </c>
      <c r="L72" s="65">
        <f t="shared" si="8"/>
        <v>101.52362673726009</v>
      </c>
    </row>
    <row r="73" spans="2:12" x14ac:dyDescent="0.3">
      <c r="B73" s="65"/>
      <c r="C73" s="65" t="s">
        <v>162</v>
      </c>
      <c r="D73" s="65"/>
      <c r="E73" s="65"/>
      <c r="F73" s="65" t="s">
        <v>163</v>
      </c>
      <c r="G73" s="65">
        <f>G74+G78</f>
        <v>13703.11</v>
      </c>
      <c r="H73" s="65">
        <f>H74+H78</f>
        <v>5835</v>
      </c>
      <c r="I73" s="65">
        <f>I74+I78</f>
        <v>5835</v>
      </c>
      <c r="J73" s="65">
        <f>J74+J78</f>
        <v>6181.58</v>
      </c>
      <c r="K73" s="65">
        <f t="shared" si="7"/>
        <v>45.110781421151842</v>
      </c>
      <c r="L73" s="65">
        <f t="shared" si="8"/>
        <v>105.93967437874893</v>
      </c>
    </row>
    <row r="74" spans="2:12" x14ac:dyDescent="0.3">
      <c r="B74" s="65"/>
      <c r="C74" s="65"/>
      <c r="D74" s="65" t="s">
        <v>164</v>
      </c>
      <c r="E74" s="65"/>
      <c r="F74" s="65" t="s">
        <v>165</v>
      </c>
      <c r="G74" s="65">
        <f>G75+G76+G77</f>
        <v>9736.67</v>
      </c>
      <c r="H74" s="65">
        <f>H75+H76+H77</f>
        <v>1750</v>
      </c>
      <c r="I74" s="65">
        <f>I75+I76+I77</f>
        <v>1750</v>
      </c>
      <c r="J74" s="65">
        <f>J75+J76+J77</f>
        <v>2096.56</v>
      </c>
      <c r="K74" s="65">
        <f t="shared" si="7"/>
        <v>21.532618441417856</v>
      </c>
      <c r="L74" s="65">
        <f t="shared" si="8"/>
        <v>119.80342857142857</v>
      </c>
    </row>
    <row r="75" spans="2:12" x14ac:dyDescent="0.3">
      <c r="B75" s="66"/>
      <c r="C75" s="66"/>
      <c r="D75" s="66"/>
      <c r="E75" s="66" t="s">
        <v>166</v>
      </c>
      <c r="F75" s="66" t="s">
        <v>167</v>
      </c>
      <c r="G75" s="66">
        <v>1625.17</v>
      </c>
      <c r="H75" s="66">
        <v>650</v>
      </c>
      <c r="I75" s="66">
        <v>650</v>
      </c>
      <c r="J75" s="66">
        <v>1471.8</v>
      </c>
      <c r="K75" s="66">
        <f t="shared" si="7"/>
        <v>90.562833426656894</v>
      </c>
      <c r="L75" s="66">
        <f t="shared" si="8"/>
        <v>226.43076923076924</v>
      </c>
    </row>
    <row r="76" spans="2:12" x14ac:dyDescent="0.3">
      <c r="B76" s="66"/>
      <c r="C76" s="66"/>
      <c r="D76" s="66"/>
      <c r="E76" s="66" t="s">
        <v>168</v>
      </c>
      <c r="F76" s="66" t="s">
        <v>169</v>
      </c>
      <c r="G76" s="66">
        <v>8111.5</v>
      </c>
      <c r="H76" s="66">
        <v>0</v>
      </c>
      <c r="I76" s="66">
        <v>0</v>
      </c>
      <c r="J76" s="66">
        <v>0</v>
      </c>
      <c r="K76" s="66">
        <f t="shared" si="7"/>
        <v>0</v>
      </c>
      <c r="L76" s="66" t="e">
        <f t="shared" si="8"/>
        <v>#DIV/0!</v>
      </c>
    </row>
    <row r="77" spans="2:12" x14ac:dyDescent="0.3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1100</v>
      </c>
      <c r="I77" s="66">
        <v>1100</v>
      </c>
      <c r="J77" s="66">
        <v>624.76</v>
      </c>
      <c r="K77" s="66" t="e">
        <f t="shared" si="7"/>
        <v>#DIV/0!</v>
      </c>
      <c r="L77" s="66">
        <f t="shared" si="8"/>
        <v>56.796363636363637</v>
      </c>
    </row>
    <row r="78" spans="2:12" x14ac:dyDescent="0.3">
      <c r="B78" s="65"/>
      <c r="C78" s="65"/>
      <c r="D78" s="65" t="s">
        <v>172</v>
      </c>
      <c r="E78" s="65"/>
      <c r="F78" s="65" t="s">
        <v>173</v>
      </c>
      <c r="G78" s="65">
        <f>G79</f>
        <v>3966.44</v>
      </c>
      <c r="H78" s="65">
        <f>H79</f>
        <v>4085</v>
      </c>
      <c r="I78" s="65">
        <f>I79</f>
        <v>4085</v>
      </c>
      <c r="J78" s="65">
        <f>J79</f>
        <v>4085.02</v>
      </c>
      <c r="K78" s="65">
        <f t="shared" si="7"/>
        <v>102.9895825979972</v>
      </c>
      <c r="L78" s="65">
        <f t="shared" si="8"/>
        <v>100.00048959608323</v>
      </c>
    </row>
    <row r="79" spans="2:12" x14ac:dyDescent="0.3">
      <c r="B79" s="66"/>
      <c r="C79" s="66"/>
      <c r="D79" s="66"/>
      <c r="E79" s="66" t="s">
        <v>174</v>
      </c>
      <c r="F79" s="66" t="s">
        <v>175</v>
      </c>
      <c r="G79" s="66">
        <v>3966.44</v>
      </c>
      <c r="H79" s="66">
        <v>4085</v>
      </c>
      <c r="I79" s="66">
        <v>4085</v>
      </c>
      <c r="J79" s="66">
        <v>4085.02</v>
      </c>
      <c r="K79" s="66">
        <f t="shared" si="7"/>
        <v>102.9895825979972</v>
      </c>
      <c r="L79" s="66">
        <f t="shared" si="8"/>
        <v>100.00048959608323</v>
      </c>
    </row>
    <row r="80" spans="2:12" x14ac:dyDescent="0.3">
      <c r="B80" s="65"/>
      <c r="C80" s="65" t="s">
        <v>176</v>
      </c>
      <c r="D80" s="65"/>
      <c r="E80" s="65"/>
      <c r="F80" s="65" t="s">
        <v>177</v>
      </c>
      <c r="G80" s="65">
        <f t="shared" ref="G80:J81" si="9">G81</f>
        <v>6719.25</v>
      </c>
      <c r="H80" s="65">
        <f t="shared" si="9"/>
        <v>537625</v>
      </c>
      <c r="I80" s="65">
        <f t="shared" si="9"/>
        <v>16830</v>
      </c>
      <c r="J80" s="65">
        <f t="shared" si="9"/>
        <v>16828.75</v>
      </c>
      <c r="K80" s="65">
        <f t="shared" si="7"/>
        <v>250.45578003497414</v>
      </c>
      <c r="L80" s="65">
        <f t="shared" si="8"/>
        <v>99.992572786690431</v>
      </c>
    </row>
    <row r="81" spans="2:12" x14ac:dyDescent="0.3">
      <c r="B81" s="65"/>
      <c r="C81" s="65"/>
      <c r="D81" s="65" t="s">
        <v>178</v>
      </c>
      <c r="E81" s="65"/>
      <c r="F81" s="65" t="s">
        <v>179</v>
      </c>
      <c r="G81" s="65">
        <f t="shared" si="9"/>
        <v>6719.25</v>
      </c>
      <c r="H81" s="65">
        <f t="shared" si="9"/>
        <v>537625</v>
      </c>
      <c r="I81" s="65">
        <f t="shared" si="9"/>
        <v>16830</v>
      </c>
      <c r="J81" s="65">
        <f t="shared" si="9"/>
        <v>16828.75</v>
      </c>
      <c r="K81" s="65">
        <f t="shared" si="7"/>
        <v>250.45578003497414</v>
      </c>
      <c r="L81" s="65">
        <f t="shared" si="8"/>
        <v>99.992572786690431</v>
      </c>
    </row>
    <row r="82" spans="2:12" x14ac:dyDescent="0.3">
      <c r="B82" s="66"/>
      <c r="C82" s="66"/>
      <c r="D82" s="66"/>
      <c r="E82" s="66" t="s">
        <v>180</v>
      </c>
      <c r="F82" s="66" t="s">
        <v>179</v>
      </c>
      <c r="G82" s="66">
        <v>6719.25</v>
      </c>
      <c r="H82" s="66">
        <v>537625</v>
      </c>
      <c r="I82" s="66">
        <v>16830</v>
      </c>
      <c r="J82" s="66">
        <v>16828.75</v>
      </c>
      <c r="K82" s="66">
        <f t="shared" si="7"/>
        <v>250.45578003497414</v>
      </c>
      <c r="L82" s="66">
        <f t="shared" si="8"/>
        <v>99.992572786690431</v>
      </c>
    </row>
    <row r="83" spans="2:12" x14ac:dyDescent="0.3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A29" sqref="A29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5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5" x14ac:dyDescent="0.25">
      <c r="B6" s="8" t="s">
        <v>39</v>
      </c>
      <c r="C6" s="71">
        <f>C7+C9+C11+C13</f>
        <v>2849268.0599999996</v>
      </c>
      <c r="D6" s="71">
        <f>D7+D9+D11+D13</f>
        <v>3764666</v>
      </c>
      <c r="E6" s="71">
        <f>E7+E9+E11+E13</f>
        <v>3668873</v>
      </c>
      <c r="F6" s="71">
        <f>F7+F9+F11+F13</f>
        <v>3660146.44</v>
      </c>
      <c r="G6" s="72">
        <f t="shared" ref="G6:G21" si="0">(F6*100)/C6</f>
        <v>128.45918189950862</v>
      </c>
      <c r="H6" s="72">
        <f t="shared" ref="H6:H21" si="1">(F6*100)/E6</f>
        <v>99.762146032310199</v>
      </c>
    </row>
    <row r="7" spans="1:8" x14ac:dyDescent="0.3">
      <c r="A7"/>
      <c r="B7" s="8" t="s">
        <v>181</v>
      </c>
      <c r="C7" s="71">
        <f>C8</f>
        <v>2836746.11</v>
      </c>
      <c r="D7" s="71">
        <f>D8</f>
        <v>3764416</v>
      </c>
      <c r="E7" s="71">
        <f>E8</f>
        <v>3668623</v>
      </c>
      <c r="F7" s="71">
        <f>F8</f>
        <v>3659565.78</v>
      </c>
      <c r="G7" s="72">
        <f t="shared" si="0"/>
        <v>129.00575652856011</v>
      </c>
      <c r="H7" s="72">
        <f t="shared" si="1"/>
        <v>99.753116632589396</v>
      </c>
    </row>
    <row r="8" spans="1:8" x14ac:dyDescent="0.3">
      <c r="A8"/>
      <c r="B8" s="16" t="s">
        <v>182</v>
      </c>
      <c r="C8" s="73">
        <v>2836746.11</v>
      </c>
      <c r="D8" s="73">
        <v>3764416</v>
      </c>
      <c r="E8" s="73">
        <v>3668623</v>
      </c>
      <c r="F8" s="74">
        <v>3659565.78</v>
      </c>
      <c r="G8" s="70">
        <f t="shared" si="0"/>
        <v>129.00575652856011</v>
      </c>
      <c r="H8" s="70">
        <f t="shared" si="1"/>
        <v>99.753116632589396</v>
      </c>
    </row>
    <row r="9" spans="1:8" ht="15" x14ac:dyDescent="0.25">
      <c r="A9"/>
      <c r="B9" s="8" t="s">
        <v>183</v>
      </c>
      <c r="C9" s="71">
        <f>C10</f>
        <v>298.17</v>
      </c>
      <c r="D9" s="71">
        <f>D10</f>
        <v>250</v>
      </c>
      <c r="E9" s="71">
        <f>E10</f>
        <v>250</v>
      </c>
      <c r="F9" s="71">
        <f>F10</f>
        <v>580.66</v>
      </c>
      <c r="G9" s="72">
        <f t="shared" si="0"/>
        <v>194.74125498876478</v>
      </c>
      <c r="H9" s="72">
        <f t="shared" si="1"/>
        <v>232.26400000000001</v>
      </c>
    </row>
    <row r="10" spans="1:8" ht="15" x14ac:dyDescent="0.25">
      <c r="A10"/>
      <c r="B10" s="16" t="s">
        <v>184</v>
      </c>
      <c r="C10" s="73">
        <v>298.17</v>
      </c>
      <c r="D10" s="73">
        <v>250</v>
      </c>
      <c r="E10" s="73">
        <v>250</v>
      </c>
      <c r="F10" s="74">
        <v>580.66</v>
      </c>
      <c r="G10" s="70">
        <f t="shared" si="0"/>
        <v>194.74125498876478</v>
      </c>
      <c r="H10" s="70">
        <f t="shared" si="1"/>
        <v>232.26400000000001</v>
      </c>
    </row>
    <row r="11" spans="1:8" ht="15" x14ac:dyDescent="0.25">
      <c r="A11"/>
      <c r="B11" s="8" t="s">
        <v>185</v>
      </c>
      <c r="C11" s="71">
        <f>C12</f>
        <v>12223.78</v>
      </c>
      <c r="D11" s="71">
        <f>D12</f>
        <v>0</v>
      </c>
      <c r="E11" s="71">
        <f>E12</f>
        <v>0</v>
      </c>
      <c r="F11" s="71">
        <f>F12</f>
        <v>0</v>
      </c>
      <c r="G11" s="72">
        <f t="shared" si="0"/>
        <v>0</v>
      </c>
      <c r="H11" s="72" t="e">
        <f t="shared" si="1"/>
        <v>#DIV/0!</v>
      </c>
    </row>
    <row r="12" spans="1:8" ht="15" x14ac:dyDescent="0.25">
      <c r="A12"/>
      <c r="B12" s="16" t="s">
        <v>186</v>
      </c>
      <c r="C12" s="73">
        <v>12223.78</v>
      </c>
      <c r="D12" s="73">
        <v>0</v>
      </c>
      <c r="E12" s="73">
        <v>0</v>
      </c>
      <c r="F12" s="74">
        <v>0</v>
      </c>
      <c r="G12" s="70">
        <f t="shared" si="0"/>
        <v>0</v>
      </c>
      <c r="H12" s="70" t="e">
        <f t="shared" si="1"/>
        <v>#DIV/0!</v>
      </c>
    </row>
    <row r="13" spans="1:8" x14ac:dyDescent="0.3">
      <c r="A13"/>
      <c r="B13" s="8" t="s">
        <v>187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3">
      <c r="A14"/>
      <c r="B14" s="16" t="s">
        <v>188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ht="15" x14ac:dyDescent="0.25">
      <c r="B15" s="8" t="s">
        <v>32</v>
      </c>
      <c r="C15" s="75">
        <f>C16+C18+C20</f>
        <v>2849268.0599999996</v>
      </c>
      <c r="D15" s="75">
        <f>D16+D18+D20</f>
        <v>3764666</v>
      </c>
      <c r="E15" s="75">
        <f>E16+E18+E20</f>
        <v>3668873</v>
      </c>
      <c r="F15" s="75">
        <f>F16+F18+F20</f>
        <v>3660161.78</v>
      </c>
      <c r="G15" s="72">
        <f t="shared" si="0"/>
        <v>128.45972028339096</v>
      </c>
      <c r="H15" s="72">
        <f t="shared" si="1"/>
        <v>99.762564144357142</v>
      </c>
    </row>
    <row r="16" spans="1:8" x14ac:dyDescent="0.3">
      <c r="A16"/>
      <c r="B16" s="8" t="s">
        <v>181</v>
      </c>
      <c r="C16" s="75">
        <f>C17</f>
        <v>2836746.11</v>
      </c>
      <c r="D16" s="75">
        <f>D17</f>
        <v>3764416</v>
      </c>
      <c r="E16" s="75">
        <f>E17</f>
        <v>3668623</v>
      </c>
      <c r="F16" s="75">
        <f>F17</f>
        <v>3659565.78</v>
      </c>
      <c r="G16" s="72">
        <f t="shared" si="0"/>
        <v>129.00575652856011</v>
      </c>
      <c r="H16" s="72">
        <f t="shared" si="1"/>
        <v>99.753116632589396</v>
      </c>
    </row>
    <row r="17" spans="1:8" x14ac:dyDescent="0.3">
      <c r="A17"/>
      <c r="B17" s="16" t="s">
        <v>182</v>
      </c>
      <c r="C17" s="73">
        <v>2836746.11</v>
      </c>
      <c r="D17" s="73">
        <v>3764416</v>
      </c>
      <c r="E17" s="76">
        <v>3668623</v>
      </c>
      <c r="F17" s="74">
        <v>3659565.78</v>
      </c>
      <c r="G17" s="70">
        <f t="shared" si="0"/>
        <v>129.00575652856011</v>
      </c>
      <c r="H17" s="70">
        <f t="shared" si="1"/>
        <v>99.753116632589396</v>
      </c>
    </row>
    <row r="18" spans="1:8" ht="15" x14ac:dyDescent="0.25">
      <c r="A18"/>
      <c r="B18" s="8" t="s">
        <v>183</v>
      </c>
      <c r="C18" s="75">
        <f>C19</f>
        <v>298.17</v>
      </c>
      <c r="D18" s="75">
        <f>D19</f>
        <v>250</v>
      </c>
      <c r="E18" s="75">
        <f>E19</f>
        <v>250</v>
      </c>
      <c r="F18" s="75">
        <f>F19</f>
        <v>596</v>
      </c>
      <c r="G18" s="72">
        <f t="shared" si="0"/>
        <v>199.88597109031758</v>
      </c>
      <c r="H18" s="72">
        <f t="shared" si="1"/>
        <v>238.4</v>
      </c>
    </row>
    <row r="19" spans="1:8" ht="15" x14ac:dyDescent="0.25">
      <c r="A19"/>
      <c r="B19" s="16" t="s">
        <v>184</v>
      </c>
      <c r="C19" s="73">
        <v>298.17</v>
      </c>
      <c r="D19" s="73">
        <v>250</v>
      </c>
      <c r="E19" s="76">
        <v>250</v>
      </c>
      <c r="F19" s="74">
        <v>596</v>
      </c>
      <c r="G19" s="70">
        <f t="shared" si="0"/>
        <v>199.88597109031758</v>
      </c>
      <c r="H19" s="70">
        <f t="shared" si="1"/>
        <v>238.4</v>
      </c>
    </row>
    <row r="20" spans="1:8" ht="15" x14ac:dyDescent="0.25">
      <c r="A20"/>
      <c r="B20" s="8" t="s">
        <v>185</v>
      </c>
      <c r="C20" s="75">
        <f>C21</f>
        <v>12223.78</v>
      </c>
      <c r="D20" s="75">
        <f>D21</f>
        <v>0</v>
      </c>
      <c r="E20" s="75">
        <f>E21</f>
        <v>0</v>
      </c>
      <c r="F20" s="75">
        <f>F21</f>
        <v>0</v>
      </c>
      <c r="G20" s="72">
        <f t="shared" si="0"/>
        <v>0</v>
      </c>
      <c r="H20" s="72" t="e">
        <f t="shared" si="1"/>
        <v>#DIV/0!</v>
      </c>
    </row>
    <row r="21" spans="1:8" ht="15" x14ac:dyDescent="0.25">
      <c r="A21"/>
      <c r="B21" s="16" t="s">
        <v>186</v>
      </c>
      <c r="C21" s="73">
        <v>12223.78</v>
      </c>
      <c r="D21" s="73">
        <v>0</v>
      </c>
      <c r="E21" s="76">
        <v>0</v>
      </c>
      <c r="F21" s="74">
        <v>0</v>
      </c>
      <c r="G21" s="70">
        <f t="shared" si="0"/>
        <v>0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2849268.06</v>
      </c>
      <c r="D6" s="75">
        <f t="shared" si="0"/>
        <v>3764666</v>
      </c>
      <c r="E6" s="75">
        <f t="shared" si="0"/>
        <v>3668873</v>
      </c>
      <c r="F6" s="75">
        <f t="shared" si="0"/>
        <v>3660161.78</v>
      </c>
      <c r="G6" s="70">
        <f>(F6*100)/C6</f>
        <v>128.45972028339096</v>
      </c>
      <c r="H6" s="70">
        <f>(F6*100)/E6</f>
        <v>99.762564144357142</v>
      </c>
    </row>
    <row r="7" spans="2:8" ht="15" x14ac:dyDescent="0.25">
      <c r="B7" s="8" t="s">
        <v>189</v>
      </c>
      <c r="C7" s="75">
        <f t="shared" si="0"/>
        <v>2849268.06</v>
      </c>
      <c r="D7" s="75">
        <f t="shared" si="0"/>
        <v>3764666</v>
      </c>
      <c r="E7" s="75">
        <f t="shared" si="0"/>
        <v>3668873</v>
      </c>
      <c r="F7" s="75">
        <f t="shared" si="0"/>
        <v>3660161.78</v>
      </c>
      <c r="G7" s="70">
        <f>(F7*100)/C7</f>
        <v>128.45972028339096</v>
      </c>
      <c r="H7" s="70">
        <f>(F7*100)/E7</f>
        <v>99.762564144357142</v>
      </c>
    </row>
    <row r="8" spans="2:8" ht="15" x14ac:dyDescent="0.25">
      <c r="B8" s="11" t="s">
        <v>190</v>
      </c>
      <c r="C8" s="73">
        <v>2849268.06</v>
      </c>
      <c r="D8" s="73">
        <v>3764666</v>
      </c>
      <c r="E8" s="73">
        <v>3668873</v>
      </c>
      <c r="F8" s="74">
        <v>3660161.78</v>
      </c>
      <c r="G8" s="70">
        <f>(F8*100)/C8</f>
        <v>128.45972028339096</v>
      </c>
      <c r="H8" s="70">
        <f>(F8*100)/E8</f>
        <v>99.762564144357142</v>
      </c>
    </row>
    <row r="10" spans="2:8" ht="15" x14ac:dyDescent="0.25">
      <c r="B10" s="24"/>
      <c r="C10" s="24"/>
      <c r="D10" s="24"/>
      <c r="E10" s="24"/>
      <c r="F10" s="24"/>
      <c r="G10" s="24"/>
      <c r="H10" s="24"/>
    </row>
    <row r="11" spans="2:8" ht="15" x14ac:dyDescent="0.25">
      <c r="B11" s="24"/>
      <c r="C11" s="24"/>
      <c r="D11" s="24"/>
      <c r="E11" s="24"/>
      <c r="F11" s="24"/>
      <c r="G11" s="24"/>
      <c r="H11" s="24"/>
    </row>
    <row r="12" spans="2:8" ht="15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3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5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5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5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5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5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5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5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5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5" x14ac:dyDescent="0.25">
      <c r="B6" s="8" t="s">
        <v>20</v>
      </c>
      <c r="C6" s="75"/>
      <c r="D6" s="75"/>
      <c r="E6" s="75"/>
      <c r="F6" s="75"/>
      <c r="G6" s="69"/>
      <c r="H6" s="69"/>
    </row>
    <row r="7" spans="2:8" ht="15" x14ac:dyDescent="0.25">
      <c r="B7" s="8"/>
      <c r="C7" s="75"/>
      <c r="D7" s="75"/>
      <c r="E7" s="75"/>
      <c r="F7" s="75"/>
      <c r="G7" s="69"/>
      <c r="H7" s="69"/>
    </row>
    <row r="8" spans="2:8" ht="15" x14ac:dyDescent="0.25">
      <c r="B8" s="16"/>
      <c r="C8" s="73"/>
      <c r="D8" s="73"/>
      <c r="E8" s="73"/>
      <c r="F8" s="74"/>
      <c r="G8" s="70"/>
      <c r="H8" s="70"/>
    </row>
    <row r="9" spans="2:8" ht="15" x14ac:dyDescent="0.25">
      <c r="B9" s="17"/>
      <c r="C9" s="73"/>
      <c r="D9" s="73"/>
      <c r="E9" s="76"/>
      <c r="F9" s="74"/>
      <c r="G9" s="70"/>
      <c r="H9" s="70"/>
    </row>
    <row r="10" spans="2:8" ht="15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ht="15" x14ac:dyDescent="0.25">
      <c r="B11" s="8"/>
      <c r="C11" s="75"/>
      <c r="D11" s="75"/>
      <c r="E11" s="75"/>
      <c r="F11" s="75"/>
      <c r="G11" s="69"/>
      <c r="H11" s="69"/>
    </row>
    <row r="12" spans="2:8" ht="15" x14ac:dyDescent="0.25">
      <c r="B12" s="16"/>
      <c r="C12" s="73"/>
      <c r="D12" s="73"/>
      <c r="E12" s="76"/>
      <c r="F12" s="74"/>
      <c r="G12" s="70"/>
      <c r="H12" s="70"/>
    </row>
    <row r="14" spans="2:8" ht="15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1"/>
  <sheetViews>
    <sheetView tabSelected="1" view="pageBreakPreview" zoomScale="60" zoomScaleNormal="100" workbookViewId="0">
      <selection activeCell="H19" sqref="H19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191</v>
      </c>
      <c r="C1" s="39"/>
    </row>
    <row r="2" spans="1:6" ht="15" customHeight="1" x14ac:dyDescent="0.25">
      <c r="A2" s="41" t="s">
        <v>34</v>
      </c>
      <c r="B2" s="42" t="s">
        <v>192</v>
      </c>
      <c r="C2" s="39"/>
    </row>
    <row r="3" spans="1:6" s="39" customFormat="1" ht="43.5" customHeight="1" x14ac:dyDescent="0.25">
      <c r="A3" s="43" t="s">
        <v>35</v>
      </c>
      <c r="B3" s="37" t="s">
        <v>193</v>
      </c>
    </row>
    <row r="4" spans="1:6" s="39" customFormat="1" x14ac:dyDescent="0.25">
      <c r="A4" s="43" t="s">
        <v>36</v>
      </c>
      <c r="B4" s="44" t="s">
        <v>194</v>
      </c>
    </row>
    <row r="5" spans="1:6" s="39" customFormat="1" ht="12.75" x14ac:dyDescent="0.2">
      <c r="A5" s="45"/>
      <c r="B5" s="46"/>
    </row>
    <row r="6" spans="1:6" s="39" customFormat="1" ht="12.75" x14ac:dyDescent="0.2">
      <c r="A6" s="45" t="s">
        <v>37</v>
      </c>
      <c r="B6" s="46"/>
    </row>
    <row r="7" spans="1:6" ht="12.75" x14ac:dyDescent="0.2">
      <c r="A7" s="47" t="s">
        <v>195</v>
      </c>
      <c r="B7" s="46"/>
      <c r="C7" s="77">
        <f>C13+C91</f>
        <v>3764416</v>
      </c>
      <c r="D7" s="77">
        <f>D13+D91</f>
        <v>3668623</v>
      </c>
      <c r="E7" s="77">
        <f>E13+E91</f>
        <v>3659565.78</v>
      </c>
      <c r="F7" s="77">
        <f>(E7*100)/D7</f>
        <v>99.753116632589396</v>
      </c>
    </row>
    <row r="8" spans="1:6" ht="12.75" x14ac:dyDescent="0.2">
      <c r="A8" s="47" t="s">
        <v>80</v>
      </c>
      <c r="B8" s="46"/>
      <c r="C8" s="77">
        <f>C71</f>
        <v>250</v>
      </c>
      <c r="D8" s="77">
        <f>D71</f>
        <v>250</v>
      </c>
      <c r="E8" s="77">
        <f>E71</f>
        <v>596</v>
      </c>
      <c r="F8" s="77">
        <f>(E8*100)/D8</f>
        <v>238.4</v>
      </c>
    </row>
    <row r="9" spans="1:6" ht="12.75" x14ac:dyDescent="0.2">
      <c r="A9" s="47" t="s">
        <v>196</v>
      </c>
      <c r="B9" s="46"/>
      <c r="C9" s="77">
        <f>C80</f>
        <v>0</v>
      </c>
      <c r="D9" s="77">
        <f>D80</f>
        <v>0</v>
      </c>
      <c r="E9" s="77">
        <f>E80</f>
        <v>0</v>
      </c>
      <c r="F9" s="77" t="e">
        <f>(E9*100)/D9</f>
        <v>#DIV/0!</v>
      </c>
    </row>
    <row r="10" spans="1:6" ht="12.75" x14ac:dyDescent="0.2">
      <c r="A10" s="47" t="s">
        <v>197</v>
      </c>
      <c r="B10" s="46"/>
      <c r="C10" s="77">
        <f>C85</f>
        <v>0</v>
      </c>
      <c r="D10" s="77">
        <f>D85</f>
        <v>0</v>
      </c>
      <c r="E10" s="77">
        <f>E85</f>
        <v>0</v>
      </c>
      <c r="F10" s="77" t="e">
        <f>(E10*100)/D10</f>
        <v>#DIV/0!</v>
      </c>
    </row>
    <row r="11" spans="1:6" s="57" customFormat="1" ht="12.75" x14ac:dyDescent="0.2"/>
    <row r="12" spans="1:6" ht="39.6" x14ac:dyDescent="0.25">
      <c r="A12" s="47" t="s">
        <v>198</v>
      </c>
      <c r="B12" s="47" t="s">
        <v>199</v>
      </c>
      <c r="C12" s="47" t="s">
        <v>43</v>
      </c>
      <c r="D12" s="47" t="s">
        <v>200</v>
      </c>
      <c r="E12" s="47" t="s">
        <v>201</v>
      </c>
      <c r="F12" s="47" t="s">
        <v>202</v>
      </c>
    </row>
    <row r="13" spans="1:6" x14ac:dyDescent="0.25">
      <c r="A13" s="48" t="s">
        <v>195</v>
      </c>
      <c r="B13" s="48" t="s">
        <v>203</v>
      </c>
      <c r="C13" s="78">
        <f>C14+C56</f>
        <v>3764416</v>
      </c>
      <c r="D13" s="78">
        <f>D14+D56</f>
        <v>3668623</v>
      </c>
      <c r="E13" s="78">
        <f>E14+E56</f>
        <v>3659565.78</v>
      </c>
      <c r="F13" s="79">
        <f>(E13*100)/D13</f>
        <v>99.753116632589396</v>
      </c>
    </row>
    <row r="14" spans="1:6" ht="12.75" x14ac:dyDescent="0.2">
      <c r="A14" s="49" t="s">
        <v>78</v>
      </c>
      <c r="B14" s="50" t="s">
        <v>79</v>
      </c>
      <c r="C14" s="80">
        <f>C15+C23+C51</f>
        <v>3221206</v>
      </c>
      <c r="D14" s="80">
        <f>D15+D23+D51</f>
        <v>3646208</v>
      </c>
      <c r="E14" s="80">
        <f>E15+E23+E51</f>
        <v>3637151.4499999997</v>
      </c>
      <c r="F14" s="81">
        <f>(E14*100)/D14</f>
        <v>99.751617296654501</v>
      </c>
    </row>
    <row r="15" spans="1:6" ht="12.75" x14ac:dyDescent="0.2">
      <c r="A15" s="51" t="s">
        <v>80</v>
      </c>
      <c r="B15" s="52" t="s">
        <v>81</v>
      </c>
      <c r="C15" s="82">
        <f>C16+C19+C21</f>
        <v>2745970</v>
      </c>
      <c r="D15" s="82">
        <f>D16+D19+D21</f>
        <v>2959972</v>
      </c>
      <c r="E15" s="82">
        <f>E16+E19+E21</f>
        <v>2960213.3699999996</v>
      </c>
      <c r="F15" s="81">
        <f>(E15*100)/D15</f>
        <v>100.00815446902877</v>
      </c>
    </row>
    <row r="16" spans="1:6" x14ac:dyDescent="0.25">
      <c r="A16" s="53" t="s">
        <v>82</v>
      </c>
      <c r="B16" s="54" t="s">
        <v>83</v>
      </c>
      <c r="C16" s="83">
        <f>C17+C18</f>
        <v>2285732</v>
      </c>
      <c r="D16" s="83">
        <f>D17+D18</f>
        <v>2457931</v>
      </c>
      <c r="E16" s="83">
        <f>E17+E18</f>
        <v>2457928.0299999998</v>
      </c>
      <c r="F16" s="83">
        <f>(E16*100)/D16</f>
        <v>99.999879166664968</v>
      </c>
    </row>
    <row r="17" spans="1:6" x14ac:dyDescent="0.25">
      <c r="A17" s="55" t="s">
        <v>84</v>
      </c>
      <c r="B17" s="56" t="s">
        <v>85</v>
      </c>
      <c r="C17" s="84">
        <v>2283232</v>
      </c>
      <c r="D17" s="84">
        <v>2452462</v>
      </c>
      <c r="E17" s="84">
        <v>2452459.38</v>
      </c>
      <c r="F17" s="84"/>
    </row>
    <row r="18" spans="1:6" x14ac:dyDescent="0.25">
      <c r="A18" s="55" t="s">
        <v>86</v>
      </c>
      <c r="B18" s="56" t="s">
        <v>87</v>
      </c>
      <c r="C18" s="84">
        <v>2500</v>
      </c>
      <c r="D18" s="84">
        <v>5469</v>
      </c>
      <c r="E18" s="84">
        <v>5468.65</v>
      </c>
      <c r="F18" s="84"/>
    </row>
    <row r="19" spans="1:6" ht="12.75" x14ac:dyDescent="0.2">
      <c r="A19" s="53" t="s">
        <v>88</v>
      </c>
      <c r="B19" s="54" t="s">
        <v>89</v>
      </c>
      <c r="C19" s="83">
        <f>C20</f>
        <v>97200</v>
      </c>
      <c r="D19" s="83">
        <f>D20</f>
        <v>96480</v>
      </c>
      <c r="E19" s="83">
        <f>E20</f>
        <v>96724.61</v>
      </c>
      <c r="F19" s="83">
        <f>(E19*100)/D19</f>
        <v>100.25353441127695</v>
      </c>
    </row>
    <row r="20" spans="1:6" ht="12.75" x14ac:dyDescent="0.2">
      <c r="A20" s="55" t="s">
        <v>90</v>
      </c>
      <c r="B20" s="56" t="s">
        <v>89</v>
      </c>
      <c r="C20" s="84">
        <v>97200</v>
      </c>
      <c r="D20" s="84">
        <v>96480</v>
      </c>
      <c r="E20" s="84">
        <v>96724.61</v>
      </c>
      <c r="F20" s="84"/>
    </row>
    <row r="21" spans="1:6" x14ac:dyDescent="0.25">
      <c r="A21" s="53" t="s">
        <v>91</v>
      </c>
      <c r="B21" s="54" t="s">
        <v>92</v>
      </c>
      <c r="C21" s="83">
        <f>C22</f>
        <v>363038</v>
      </c>
      <c r="D21" s="83">
        <f>D22</f>
        <v>405561</v>
      </c>
      <c r="E21" s="83">
        <f>E22</f>
        <v>405560.73</v>
      </c>
      <c r="F21" s="83">
        <f>(E21*100)/D21</f>
        <v>99.999933425551276</v>
      </c>
    </row>
    <row r="22" spans="1:6" ht="12.75" x14ac:dyDescent="0.2">
      <c r="A22" s="55" t="s">
        <v>93</v>
      </c>
      <c r="B22" s="56" t="s">
        <v>94</v>
      </c>
      <c r="C22" s="84">
        <v>363038</v>
      </c>
      <c r="D22" s="84">
        <v>405561</v>
      </c>
      <c r="E22" s="84">
        <v>405560.73</v>
      </c>
      <c r="F22" s="84"/>
    </row>
    <row r="23" spans="1:6" ht="12.75" x14ac:dyDescent="0.2">
      <c r="A23" s="51" t="s">
        <v>95</v>
      </c>
      <c r="B23" s="52" t="s">
        <v>96</v>
      </c>
      <c r="C23" s="82">
        <f>C24+C29+C35+C45+C47</f>
        <v>472210</v>
      </c>
      <c r="D23" s="82">
        <f>D24+D29+D35+D45+D47</f>
        <v>682360</v>
      </c>
      <c r="E23" s="82">
        <f>E24+E29+E35+E45+E47</f>
        <v>673101.89000000013</v>
      </c>
      <c r="F23" s="81">
        <f>(E23*100)/D23</f>
        <v>98.643222052875316</v>
      </c>
    </row>
    <row r="24" spans="1:6" x14ac:dyDescent="0.25">
      <c r="A24" s="53" t="s">
        <v>97</v>
      </c>
      <c r="B24" s="54" t="s">
        <v>98</v>
      </c>
      <c r="C24" s="83">
        <f>C25+C26+C27+C28</f>
        <v>99900</v>
      </c>
      <c r="D24" s="83">
        <f>D25+D26+D27+D28</f>
        <v>94900</v>
      </c>
      <c r="E24" s="83">
        <f>E25+E26+E27+E28</f>
        <v>93260.959999999992</v>
      </c>
      <c r="F24" s="83">
        <f>(E24*100)/D24</f>
        <v>98.272876712328767</v>
      </c>
    </row>
    <row r="25" spans="1:6" x14ac:dyDescent="0.25">
      <c r="A25" s="55" t="s">
        <v>99</v>
      </c>
      <c r="B25" s="56" t="s">
        <v>100</v>
      </c>
      <c r="C25" s="84">
        <v>4900</v>
      </c>
      <c r="D25" s="84">
        <v>4900</v>
      </c>
      <c r="E25" s="84">
        <v>4900</v>
      </c>
      <c r="F25" s="84"/>
    </row>
    <row r="26" spans="1:6" ht="26.4" x14ac:dyDescent="0.25">
      <c r="A26" s="55" t="s">
        <v>101</v>
      </c>
      <c r="B26" s="56" t="s">
        <v>102</v>
      </c>
      <c r="C26" s="84">
        <v>92000</v>
      </c>
      <c r="D26" s="84">
        <v>89000</v>
      </c>
      <c r="E26" s="84">
        <v>87822.06</v>
      </c>
      <c r="F26" s="84"/>
    </row>
    <row r="27" spans="1:6" x14ac:dyDescent="0.25">
      <c r="A27" s="55" t="s">
        <v>103</v>
      </c>
      <c r="B27" s="56" t="s">
        <v>104</v>
      </c>
      <c r="C27" s="84">
        <v>2800</v>
      </c>
      <c r="D27" s="84">
        <v>800</v>
      </c>
      <c r="E27" s="84">
        <v>538.9</v>
      </c>
      <c r="F27" s="84"/>
    </row>
    <row r="28" spans="1:6" x14ac:dyDescent="0.25">
      <c r="A28" s="55" t="s">
        <v>105</v>
      </c>
      <c r="B28" s="56" t="s">
        <v>106</v>
      </c>
      <c r="C28" s="84">
        <v>200</v>
      </c>
      <c r="D28" s="84">
        <v>200</v>
      </c>
      <c r="E28" s="84">
        <v>0</v>
      </c>
      <c r="F28" s="84"/>
    </row>
    <row r="29" spans="1:6" ht="12.75" x14ac:dyDescent="0.2">
      <c r="A29" s="53" t="s">
        <v>107</v>
      </c>
      <c r="B29" s="54" t="s">
        <v>108</v>
      </c>
      <c r="C29" s="83">
        <f>C30+C31+C32+C33+C34</f>
        <v>95550</v>
      </c>
      <c r="D29" s="83">
        <f>D30+D31+D32+D33+D34</f>
        <v>75050</v>
      </c>
      <c r="E29" s="83">
        <f>E30+E31+E32+E33+E34</f>
        <v>67579.400000000009</v>
      </c>
      <c r="F29" s="83">
        <f>(E29*100)/D29</f>
        <v>90.045836109260492</v>
      </c>
    </row>
    <row r="30" spans="1:6" x14ac:dyDescent="0.25">
      <c r="A30" s="55" t="s">
        <v>109</v>
      </c>
      <c r="B30" s="56" t="s">
        <v>110</v>
      </c>
      <c r="C30" s="84">
        <v>35000</v>
      </c>
      <c r="D30" s="84">
        <v>33500</v>
      </c>
      <c r="E30" s="84">
        <v>33498.28</v>
      </c>
      <c r="F30" s="84"/>
    </row>
    <row r="31" spans="1:6" x14ac:dyDescent="0.25">
      <c r="A31" s="55" t="s">
        <v>111</v>
      </c>
      <c r="B31" s="56" t="s">
        <v>112</v>
      </c>
      <c r="C31" s="84">
        <v>59000</v>
      </c>
      <c r="D31" s="84">
        <v>39000</v>
      </c>
      <c r="E31" s="84">
        <v>31881.63</v>
      </c>
      <c r="F31" s="84"/>
    </row>
    <row r="32" spans="1:6" x14ac:dyDescent="0.25">
      <c r="A32" s="55" t="s">
        <v>113</v>
      </c>
      <c r="B32" s="56" t="s">
        <v>114</v>
      </c>
      <c r="C32" s="84">
        <v>700</v>
      </c>
      <c r="D32" s="84">
        <v>1700</v>
      </c>
      <c r="E32" s="84">
        <v>1500.81</v>
      </c>
      <c r="F32" s="84"/>
    </row>
    <row r="33" spans="1:6" x14ac:dyDescent="0.25">
      <c r="A33" s="55" t="s">
        <v>115</v>
      </c>
      <c r="B33" s="56" t="s">
        <v>116</v>
      </c>
      <c r="C33" s="84">
        <v>600</v>
      </c>
      <c r="D33" s="84">
        <v>600</v>
      </c>
      <c r="E33" s="84">
        <v>565.71</v>
      </c>
      <c r="F33" s="84"/>
    </row>
    <row r="34" spans="1:6" x14ac:dyDescent="0.25">
      <c r="A34" s="55" t="s">
        <v>117</v>
      </c>
      <c r="B34" s="56" t="s">
        <v>118</v>
      </c>
      <c r="C34" s="84">
        <v>250</v>
      </c>
      <c r="D34" s="84">
        <v>250</v>
      </c>
      <c r="E34" s="84">
        <v>132.97</v>
      </c>
      <c r="F34" s="84"/>
    </row>
    <row r="35" spans="1:6" x14ac:dyDescent="0.25">
      <c r="A35" s="53" t="s">
        <v>119</v>
      </c>
      <c r="B35" s="54" t="s">
        <v>120</v>
      </c>
      <c r="C35" s="83">
        <f>C36+C37+C38+C39+C40+C41+C42+C43+C44</f>
        <v>273860</v>
      </c>
      <c r="D35" s="83">
        <f>D36+D37+D38+D39+D40+D41+D42+D43+D44</f>
        <v>509336</v>
      </c>
      <c r="E35" s="83">
        <f>E36+E37+E38+E39+E40+E41+E42+E43+E44</f>
        <v>509179.71</v>
      </c>
      <c r="F35" s="83">
        <f>(E35*100)/D35</f>
        <v>99.969314951230615</v>
      </c>
    </row>
    <row r="36" spans="1:6" x14ac:dyDescent="0.25">
      <c r="A36" s="55" t="s">
        <v>121</v>
      </c>
      <c r="B36" s="56" t="s">
        <v>122</v>
      </c>
      <c r="C36" s="84">
        <v>117000</v>
      </c>
      <c r="D36" s="84">
        <v>125000</v>
      </c>
      <c r="E36" s="84">
        <v>125301.62</v>
      </c>
      <c r="F36" s="84"/>
    </row>
    <row r="37" spans="1:6" x14ac:dyDescent="0.25">
      <c r="A37" s="55" t="s">
        <v>123</v>
      </c>
      <c r="B37" s="56" t="s">
        <v>124</v>
      </c>
      <c r="C37" s="84">
        <v>15000</v>
      </c>
      <c r="D37" s="84">
        <v>15000</v>
      </c>
      <c r="E37" s="84">
        <v>13890.85</v>
      </c>
      <c r="F37" s="84"/>
    </row>
    <row r="38" spans="1:6" x14ac:dyDescent="0.25">
      <c r="A38" s="55" t="s">
        <v>125</v>
      </c>
      <c r="B38" s="56" t="s">
        <v>126</v>
      </c>
      <c r="C38" s="84">
        <v>2007</v>
      </c>
      <c r="D38" s="84">
        <v>2007</v>
      </c>
      <c r="E38" s="84">
        <v>1460</v>
      </c>
      <c r="F38" s="84"/>
    </row>
    <row r="39" spans="1:6" x14ac:dyDescent="0.25">
      <c r="A39" s="55" t="s">
        <v>127</v>
      </c>
      <c r="B39" s="56" t="s">
        <v>128</v>
      </c>
      <c r="C39" s="84">
        <v>30000</v>
      </c>
      <c r="D39" s="84">
        <v>31000</v>
      </c>
      <c r="E39" s="84">
        <v>31579.55</v>
      </c>
      <c r="F39" s="84"/>
    </row>
    <row r="40" spans="1:6" x14ac:dyDescent="0.25">
      <c r="A40" s="55" t="s">
        <v>129</v>
      </c>
      <c r="B40" s="56" t="s">
        <v>130</v>
      </c>
      <c r="C40" s="84">
        <v>8600</v>
      </c>
      <c r="D40" s="84">
        <v>9100</v>
      </c>
      <c r="E40" s="84">
        <v>8938.84</v>
      </c>
      <c r="F40" s="84"/>
    </row>
    <row r="41" spans="1:6" x14ac:dyDescent="0.25">
      <c r="A41" s="55" t="s">
        <v>131</v>
      </c>
      <c r="B41" s="56" t="s">
        <v>132</v>
      </c>
      <c r="C41" s="84">
        <v>1100</v>
      </c>
      <c r="D41" s="84">
        <v>1100</v>
      </c>
      <c r="E41" s="84">
        <v>575.44000000000005</v>
      </c>
      <c r="F41" s="84"/>
    </row>
    <row r="42" spans="1:6" x14ac:dyDescent="0.25">
      <c r="A42" s="55" t="s">
        <v>133</v>
      </c>
      <c r="B42" s="56" t="s">
        <v>134</v>
      </c>
      <c r="C42" s="84">
        <v>99133</v>
      </c>
      <c r="D42" s="84">
        <v>325109</v>
      </c>
      <c r="E42" s="84">
        <v>326693.77</v>
      </c>
      <c r="F42" s="84"/>
    </row>
    <row r="43" spans="1:6" x14ac:dyDescent="0.25">
      <c r="A43" s="55" t="s">
        <v>135</v>
      </c>
      <c r="B43" s="56" t="s">
        <v>136</v>
      </c>
      <c r="C43" s="84">
        <v>20</v>
      </c>
      <c r="D43" s="84">
        <v>20</v>
      </c>
      <c r="E43" s="84">
        <v>18.260000000000002</v>
      </c>
      <c r="F43" s="84"/>
    </row>
    <row r="44" spans="1:6" x14ac:dyDescent="0.25">
      <c r="A44" s="55" t="s">
        <v>137</v>
      </c>
      <c r="B44" s="56" t="s">
        <v>138</v>
      </c>
      <c r="C44" s="84">
        <v>1000</v>
      </c>
      <c r="D44" s="84">
        <v>1000</v>
      </c>
      <c r="E44" s="84">
        <v>721.38</v>
      </c>
      <c r="F44" s="84"/>
    </row>
    <row r="45" spans="1:6" x14ac:dyDescent="0.25">
      <c r="A45" s="53" t="s">
        <v>139</v>
      </c>
      <c r="B45" s="54" t="s">
        <v>140</v>
      </c>
      <c r="C45" s="83">
        <f>C46</f>
        <v>700</v>
      </c>
      <c r="D45" s="83">
        <f>D46</f>
        <v>700</v>
      </c>
      <c r="E45" s="83">
        <f>E46</f>
        <v>970.16</v>
      </c>
      <c r="F45" s="83">
        <f>(E45*100)/D45</f>
        <v>138.59428571428572</v>
      </c>
    </row>
    <row r="46" spans="1:6" ht="26.4" x14ac:dyDescent="0.25">
      <c r="A46" s="55" t="s">
        <v>141</v>
      </c>
      <c r="B46" s="56" t="s">
        <v>142</v>
      </c>
      <c r="C46" s="84">
        <v>700</v>
      </c>
      <c r="D46" s="84">
        <v>700</v>
      </c>
      <c r="E46" s="84">
        <v>970.16</v>
      </c>
      <c r="F46" s="84"/>
    </row>
    <row r="47" spans="1:6" x14ac:dyDescent="0.25">
      <c r="A47" s="53" t="s">
        <v>143</v>
      </c>
      <c r="B47" s="54" t="s">
        <v>144</v>
      </c>
      <c r="C47" s="83">
        <f>C48+C49+C50</f>
        <v>2200</v>
      </c>
      <c r="D47" s="83">
        <f>D48+D49+D50</f>
        <v>2374</v>
      </c>
      <c r="E47" s="83">
        <f>E48+E49+E50</f>
        <v>2111.66</v>
      </c>
      <c r="F47" s="83">
        <f>(E47*100)/D47</f>
        <v>88.949452401010959</v>
      </c>
    </row>
    <row r="48" spans="1:6" x14ac:dyDescent="0.25">
      <c r="A48" s="55" t="s">
        <v>145</v>
      </c>
      <c r="B48" s="56" t="s">
        <v>146</v>
      </c>
      <c r="C48" s="84">
        <v>500</v>
      </c>
      <c r="D48" s="84">
        <v>674</v>
      </c>
      <c r="E48" s="84">
        <v>673.55</v>
      </c>
      <c r="F48" s="84"/>
    </row>
    <row r="49" spans="1:6" x14ac:dyDescent="0.25">
      <c r="A49" s="55" t="s">
        <v>147</v>
      </c>
      <c r="B49" s="56" t="s">
        <v>148</v>
      </c>
      <c r="C49" s="84">
        <v>900</v>
      </c>
      <c r="D49" s="84">
        <v>900</v>
      </c>
      <c r="E49" s="84">
        <v>895.56</v>
      </c>
      <c r="F49" s="84"/>
    </row>
    <row r="50" spans="1:6" x14ac:dyDescent="0.25">
      <c r="A50" s="55" t="s">
        <v>149</v>
      </c>
      <c r="B50" s="56" t="s">
        <v>144</v>
      </c>
      <c r="C50" s="84">
        <v>800</v>
      </c>
      <c r="D50" s="84">
        <v>800</v>
      </c>
      <c r="E50" s="84">
        <v>542.54999999999995</v>
      </c>
      <c r="F50" s="84"/>
    </row>
    <row r="51" spans="1:6" x14ac:dyDescent="0.25">
      <c r="A51" s="51" t="s">
        <v>150</v>
      </c>
      <c r="B51" s="52" t="s">
        <v>151</v>
      </c>
      <c r="C51" s="82">
        <f>C52+C54</f>
        <v>3026</v>
      </c>
      <c r="D51" s="82">
        <f>D52+D54</f>
        <v>3876</v>
      </c>
      <c r="E51" s="82">
        <f>E52+E54</f>
        <v>3836.19</v>
      </c>
      <c r="F51" s="81">
        <f>(E51*100)/D51</f>
        <v>98.972910216718262</v>
      </c>
    </row>
    <row r="52" spans="1:6" x14ac:dyDescent="0.25">
      <c r="A52" s="53" t="s">
        <v>152</v>
      </c>
      <c r="B52" s="54" t="s">
        <v>153</v>
      </c>
      <c r="C52" s="83">
        <f>C53</f>
        <v>372</v>
      </c>
      <c r="D52" s="83">
        <f>D53</f>
        <v>372</v>
      </c>
      <c r="E52" s="83">
        <f>E53</f>
        <v>383.6</v>
      </c>
      <c r="F52" s="83">
        <f>(E52*100)/D52</f>
        <v>103.11827956989248</v>
      </c>
    </row>
    <row r="53" spans="1:6" ht="26.4" x14ac:dyDescent="0.25">
      <c r="A53" s="55" t="s">
        <v>154</v>
      </c>
      <c r="B53" s="56" t="s">
        <v>155</v>
      </c>
      <c r="C53" s="84">
        <v>372</v>
      </c>
      <c r="D53" s="84">
        <v>372</v>
      </c>
      <c r="E53" s="84">
        <v>383.6</v>
      </c>
      <c r="F53" s="84"/>
    </row>
    <row r="54" spans="1:6" x14ac:dyDescent="0.25">
      <c r="A54" s="53" t="s">
        <v>156</v>
      </c>
      <c r="B54" s="54" t="s">
        <v>157</v>
      </c>
      <c r="C54" s="83">
        <f>C55</f>
        <v>2654</v>
      </c>
      <c r="D54" s="83">
        <f>D55</f>
        <v>3504</v>
      </c>
      <c r="E54" s="83">
        <f>E55</f>
        <v>3452.59</v>
      </c>
      <c r="F54" s="83">
        <f>(E54*100)/D54</f>
        <v>98.532819634703202</v>
      </c>
    </row>
    <row r="55" spans="1:6" x14ac:dyDescent="0.25">
      <c r="A55" s="55" t="s">
        <v>158</v>
      </c>
      <c r="B55" s="56" t="s">
        <v>159</v>
      </c>
      <c r="C55" s="84">
        <v>2654</v>
      </c>
      <c r="D55" s="84">
        <v>3504</v>
      </c>
      <c r="E55" s="84">
        <v>3452.59</v>
      </c>
      <c r="F55" s="84"/>
    </row>
    <row r="56" spans="1:6" x14ac:dyDescent="0.25">
      <c r="A56" s="49" t="s">
        <v>160</v>
      </c>
      <c r="B56" s="50" t="s">
        <v>161</v>
      </c>
      <c r="C56" s="80">
        <f>C57+C63</f>
        <v>543210</v>
      </c>
      <c r="D56" s="80">
        <f>D57+D63</f>
        <v>22415</v>
      </c>
      <c r="E56" s="80">
        <f>E57+E63</f>
        <v>22414.33</v>
      </c>
      <c r="F56" s="81">
        <f>(E56*100)/D56</f>
        <v>99.997010930180679</v>
      </c>
    </row>
    <row r="57" spans="1:6" x14ac:dyDescent="0.25">
      <c r="A57" s="51" t="s">
        <v>162</v>
      </c>
      <c r="B57" s="52" t="s">
        <v>163</v>
      </c>
      <c r="C57" s="82">
        <f>C58+C61</f>
        <v>5585</v>
      </c>
      <c r="D57" s="82">
        <f>D58+D61</f>
        <v>5585</v>
      </c>
      <c r="E57" s="82">
        <f>E58+E61</f>
        <v>5585.58</v>
      </c>
      <c r="F57" s="81">
        <f>(E57*100)/D57</f>
        <v>100.01038495971352</v>
      </c>
    </row>
    <row r="58" spans="1:6" x14ac:dyDescent="0.25">
      <c r="A58" s="53" t="s">
        <v>164</v>
      </c>
      <c r="B58" s="54" t="s">
        <v>165</v>
      </c>
      <c r="C58" s="83">
        <f>C59+C60</f>
        <v>1500</v>
      </c>
      <c r="D58" s="83">
        <f>D59+D60</f>
        <v>1500</v>
      </c>
      <c r="E58" s="83">
        <f>E59+E60</f>
        <v>1500.56</v>
      </c>
      <c r="F58" s="83">
        <f>(E58*100)/D58</f>
        <v>100.03733333333334</v>
      </c>
    </row>
    <row r="59" spans="1:6" x14ac:dyDescent="0.25">
      <c r="A59" s="55" t="s">
        <v>166</v>
      </c>
      <c r="B59" s="56" t="s">
        <v>167</v>
      </c>
      <c r="C59" s="84">
        <v>400</v>
      </c>
      <c r="D59" s="84">
        <v>400</v>
      </c>
      <c r="E59" s="84">
        <v>875.8</v>
      </c>
      <c r="F59" s="84"/>
    </row>
    <row r="60" spans="1:6" x14ac:dyDescent="0.25">
      <c r="A60" s="55" t="s">
        <v>170</v>
      </c>
      <c r="B60" s="56" t="s">
        <v>171</v>
      </c>
      <c r="C60" s="84">
        <v>1100</v>
      </c>
      <c r="D60" s="84">
        <v>1100</v>
      </c>
      <c r="E60" s="84">
        <v>624.76</v>
      </c>
      <c r="F60" s="84"/>
    </row>
    <row r="61" spans="1:6" x14ac:dyDescent="0.25">
      <c r="A61" s="53" t="s">
        <v>172</v>
      </c>
      <c r="B61" s="54" t="s">
        <v>173</v>
      </c>
      <c r="C61" s="83">
        <f>C62</f>
        <v>4085</v>
      </c>
      <c r="D61" s="83">
        <f>D62</f>
        <v>4085</v>
      </c>
      <c r="E61" s="83">
        <f>E62</f>
        <v>4085.02</v>
      </c>
      <c r="F61" s="83">
        <f>(E61*100)/D61</f>
        <v>100.00048959608323</v>
      </c>
    </row>
    <row r="62" spans="1:6" x14ac:dyDescent="0.25">
      <c r="A62" s="55" t="s">
        <v>174</v>
      </c>
      <c r="B62" s="56" t="s">
        <v>175</v>
      </c>
      <c r="C62" s="84">
        <v>4085</v>
      </c>
      <c r="D62" s="84">
        <v>4085</v>
      </c>
      <c r="E62" s="84">
        <v>4085.02</v>
      </c>
      <c r="F62" s="84"/>
    </row>
    <row r="63" spans="1:6" x14ac:dyDescent="0.25">
      <c r="A63" s="51" t="s">
        <v>176</v>
      </c>
      <c r="B63" s="52" t="s">
        <v>177</v>
      </c>
      <c r="C63" s="82">
        <f t="shared" ref="C63:E64" si="0">C64</f>
        <v>537625</v>
      </c>
      <c r="D63" s="82">
        <f t="shared" si="0"/>
        <v>16830</v>
      </c>
      <c r="E63" s="82">
        <f t="shared" si="0"/>
        <v>16828.75</v>
      </c>
      <c r="F63" s="81">
        <f>(E63*100)/D63</f>
        <v>99.992572786690431</v>
      </c>
    </row>
    <row r="64" spans="1:6" x14ac:dyDescent="0.25">
      <c r="A64" s="53" t="s">
        <v>178</v>
      </c>
      <c r="B64" s="54" t="s">
        <v>179</v>
      </c>
      <c r="C64" s="83">
        <f t="shared" si="0"/>
        <v>537625</v>
      </c>
      <c r="D64" s="83">
        <f t="shared" si="0"/>
        <v>16830</v>
      </c>
      <c r="E64" s="83">
        <f t="shared" si="0"/>
        <v>16828.75</v>
      </c>
      <c r="F64" s="83">
        <f>(E64*100)/D64</f>
        <v>99.992572786690431</v>
      </c>
    </row>
    <row r="65" spans="1:6" x14ac:dyDescent="0.25">
      <c r="A65" s="55" t="s">
        <v>180</v>
      </c>
      <c r="B65" s="56" t="s">
        <v>179</v>
      </c>
      <c r="C65" s="84">
        <v>537625</v>
      </c>
      <c r="D65" s="84">
        <v>16830</v>
      </c>
      <c r="E65" s="84">
        <v>16828.75</v>
      </c>
      <c r="F65" s="84"/>
    </row>
    <row r="66" spans="1:6" x14ac:dyDescent="0.25">
      <c r="A66" s="49" t="s">
        <v>50</v>
      </c>
      <c r="B66" s="50" t="s">
        <v>51</v>
      </c>
      <c r="C66" s="80">
        <f t="shared" ref="C66:E67" si="1">C67</f>
        <v>3764416</v>
      </c>
      <c r="D66" s="80">
        <f t="shared" si="1"/>
        <v>3668623</v>
      </c>
      <c r="E66" s="80">
        <f t="shared" si="1"/>
        <v>3659565.7800000003</v>
      </c>
      <c r="F66" s="81">
        <f>(E66*100)/D66</f>
        <v>99.753116632589396</v>
      </c>
    </row>
    <row r="67" spans="1:6" x14ac:dyDescent="0.25">
      <c r="A67" s="51" t="s">
        <v>70</v>
      </c>
      <c r="B67" s="52" t="s">
        <v>71</v>
      </c>
      <c r="C67" s="82">
        <f t="shared" si="1"/>
        <v>3764416</v>
      </c>
      <c r="D67" s="82">
        <f t="shared" si="1"/>
        <v>3668623</v>
      </c>
      <c r="E67" s="82">
        <f t="shared" si="1"/>
        <v>3659565.7800000003</v>
      </c>
      <c r="F67" s="81">
        <f>(E67*100)/D67</f>
        <v>99.753116632589396</v>
      </c>
    </row>
    <row r="68" spans="1:6" ht="26.4" x14ac:dyDescent="0.25">
      <c r="A68" s="53" t="s">
        <v>72</v>
      </c>
      <c r="B68" s="54" t="s">
        <v>73</v>
      </c>
      <c r="C68" s="83">
        <f>C69+C70</f>
        <v>3764416</v>
      </c>
      <c r="D68" s="83">
        <f>D69+D70</f>
        <v>3668623</v>
      </c>
      <c r="E68" s="83">
        <f>E69+E70</f>
        <v>3659565.7800000003</v>
      </c>
      <c r="F68" s="83">
        <f>(E68*100)/D68</f>
        <v>99.753116632589396</v>
      </c>
    </row>
    <row r="69" spans="1:6" x14ac:dyDescent="0.25">
      <c r="A69" s="55" t="s">
        <v>74</v>
      </c>
      <c r="B69" s="56" t="s">
        <v>75</v>
      </c>
      <c r="C69" s="84">
        <v>3221206</v>
      </c>
      <c r="D69" s="84">
        <v>3646208</v>
      </c>
      <c r="E69" s="84">
        <v>3637151.45</v>
      </c>
      <c r="F69" s="84"/>
    </row>
    <row r="70" spans="1:6" ht="26.4" x14ac:dyDescent="0.25">
      <c r="A70" s="55" t="s">
        <v>76</v>
      </c>
      <c r="B70" s="56" t="s">
        <v>77</v>
      </c>
      <c r="C70" s="84">
        <v>543210</v>
      </c>
      <c r="D70" s="84">
        <v>22415</v>
      </c>
      <c r="E70" s="84">
        <v>22414.33</v>
      </c>
      <c r="F70" s="84"/>
    </row>
    <row r="71" spans="1:6" x14ac:dyDescent="0.25">
      <c r="A71" s="48" t="s">
        <v>80</v>
      </c>
      <c r="B71" s="48" t="s">
        <v>204</v>
      </c>
      <c r="C71" s="78">
        <f t="shared" ref="C71:E74" si="2">C72</f>
        <v>250</v>
      </c>
      <c r="D71" s="78">
        <f t="shared" si="2"/>
        <v>250</v>
      </c>
      <c r="E71" s="78">
        <f t="shared" si="2"/>
        <v>596</v>
      </c>
      <c r="F71" s="79">
        <f>(E71*100)/D71</f>
        <v>238.4</v>
      </c>
    </row>
    <row r="72" spans="1:6" x14ac:dyDescent="0.25">
      <c r="A72" s="49" t="s">
        <v>160</v>
      </c>
      <c r="B72" s="50" t="s">
        <v>161</v>
      </c>
      <c r="C72" s="80">
        <f t="shared" si="2"/>
        <v>250</v>
      </c>
      <c r="D72" s="80">
        <f t="shared" si="2"/>
        <v>250</v>
      </c>
      <c r="E72" s="80">
        <f t="shared" si="2"/>
        <v>596</v>
      </c>
      <c r="F72" s="81">
        <f>(E72*100)/D72</f>
        <v>238.4</v>
      </c>
    </row>
    <row r="73" spans="1:6" x14ac:dyDescent="0.25">
      <c r="A73" s="51" t="s">
        <v>162</v>
      </c>
      <c r="B73" s="52" t="s">
        <v>163</v>
      </c>
      <c r="C73" s="82">
        <f t="shared" si="2"/>
        <v>250</v>
      </c>
      <c r="D73" s="82">
        <f t="shared" si="2"/>
        <v>250</v>
      </c>
      <c r="E73" s="82">
        <f t="shared" si="2"/>
        <v>596</v>
      </c>
      <c r="F73" s="81">
        <f>(E73*100)/D73</f>
        <v>238.4</v>
      </c>
    </row>
    <row r="74" spans="1:6" x14ac:dyDescent="0.25">
      <c r="A74" s="53" t="s">
        <v>164</v>
      </c>
      <c r="B74" s="54" t="s">
        <v>165</v>
      </c>
      <c r="C74" s="83">
        <f t="shared" si="2"/>
        <v>250</v>
      </c>
      <c r="D74" s="83">
        <f t="shared" si="2"/>
        <v>250</v>
      </c>
      <c r="E74" s="83">
        <f t="shared" si="2"/>
        <v>596</v>
      </c>
      <c r="F74" s="83">
        <f>(E74*100)/D74</f>
        <v>238.4</v>
      </c>
    </row>
    <row r="75" spans="1:6" x14ac:dyDescent="0.25">
      <c r="A75" s="55" t="s">
        <v>166</v>
      </c>
      <c r="B75" s="56" t="s">
        <v>167</v>
      </c>
      <c r="C75" s="84">
        <v>250</v>
      </c>
      <c r="D75" s="84">
        <v>250</v>
      </c>
      <c r="E75" s="84">
        <v>596</v>
      </c>
      <c r="F75" s="84"/>
    </row>
    <row r="76" spans="1:6" x14ac:dyDescent="0.25">
      <c r="A76" s="49" t="s">
        <v>50</v>
      </c>
      <c r="B76" s="50" t="s">
        <v>51</v>
      </c>
      <c r="C76" s="80">
        <f t="shared" ref="C76:E78" si="3">C77</f>
        <v>250</v>
      </c>
      <c r="D76" s="80">
        <f t="shared" si="3"/>
        <v>250</v>
      </c>
      <c r="E76" s="80">
        <f t="shared" si="3"/>
        <v>580.66</v>
      </c>
      <c r="F76" s="81">
        <f>(E76*100)/D76</f>
        <v>232.26400000000001</v>
      </c>
    </row>
    <row r="77" spans="1:6" x14ac:dyDescent="0.25">
      <c r="A77" s="51" t="s">
        <v>64</v>
      </c>
      <c r="B77" s="52" t="s">
        <v>65</v>
      </c>
      <c r="C77" s="82">
        <f t="shared" si="3"/>
        <v>250</v>
      </c>
      <c r="D77" s="82">
        <f t="shared" si="3"/>
        <v>250</v>
      </c>
      <c r="E77" s="82">
        <f t="shared" si="3"/>
        <v>580.66</v>
      </c>
      <c r="F77" s="81">
        <f>(E77*100)/D77</f>
        <v>232.26400000000001</v>
      </c>
    </row>
    <row r="78" spans="1:6" x14ac:dyDescent="0.25">
      <c r="A78" s="53" t="s">
        <v>66</v>
      </c>
      <c r="B78" s="54" t="s">
        <v>67</v>
      </c>
      <c r="C78" s="83">
        <f t="shared" si="3"/>
        <v>250</v>
      </c>
      <c r="D78" s="83">
        <f t="shared" si="3"/>
        <v>250</v>
      </c>
      <c r="E78" s="83">
        <f t="shared" si="3"/>
        <v>580.66</v>
      </c>
      <c r="F78" s="83">
        <f>(E78*100)/D78</f>
        <v>232.26400000000001</v>
      </c>
    </row>
    <row r="79" spans="1:6" x14ac:dyDescent="0.25">
      <c r="A79" s="55" t="s">
        <v>68</v>
      </c>
      <c r="B79" s="56" t="s">
        <v>69</v>
      </c>
      <c r="C79" s="84">
        <v>250</v>
      </c>
      <c r="D79" s="84">
        <v>250</v>
      </c>
      <c r="E79" s="84">
        <v>580.66</v>
      </c>
      <c r="F79" s="84"/>
    </row>
    <row r="80" spans="1:6" x14ac:dyDescent="0.25">
      <c r="A80" s="48" t="s">
        <v>196</v>
      </c>
      <c r="B80" s="48" t="s">
        <v>205</v>
      </c>
      <c r="C80" s="78"/>
      <c r="D80" s="78"/>
      <c r="E80" s="78"/>
      <c r="F80" s="79" t="e">
        <f>(E80*100)/D80</f>
        <v>#DIV/0!</v>
      </c>
    </row>
    <row r="81" spans="1:6" x14ac:dyDescent="0.25">
      <c r="A81" s="49" t="s">
        <v>50</v>
      </c>
      <c r="B81" s="50" t="s">
        <v>51</v>
      </c>
      <c r="C81" s="80">
        <f t="shared" ref="C81:E83" si="4">C82</f>
        <v>0</v>
      </c>
      <c r="D81" s="80">
        <f t="shared" si="4"/>
        <v>0</v>
      </c>
      <c r="E81" s="80">
        <f t="shared" si="4"/>
        <v>0</v>
      </c>
      <c r="F81" s="81" t="e">
        <f>(E81*100)/D81</f>
        <v>#DIV/0!</v>
      </c>
    </row>
    <row r="82" spans="1:6" x14ac:dyDescent="0.25">
      <c r="A82" s="51" t="s">
        <v>58</v>
      </c>
      <c r="B82" s="52" t="s">
        <v>59</v>
      </c>
      <c r="C82" s="82">
        <f t="shared" si="4"/>
        <v>0</v>
      </c>
      <c r="D82" s="82">
        <f t="shared" si="4"/>
        <v>0</v>
      </c>
      <c r="E82" s="82">
        <f t="shared" si="4"/>
        <v>0</v>
      </c>
      <c r="F82" s="81" t="e">
        <f>(E82*100)/D82</f>
        <v>#DIV/0!</v>
      </c>
    </row>
    <row r="83" spans="1:6" x14ac:dyDescent="0.25">
      <c r="A83" s="53" t="s">
        <v>60</v>
      </c>
      <c r="B83" s="54" t="s">
        <v>61</v>
      </c>
      <c r="C83" s="83">
        <f t="shared" si="4"/>
        <v>0</v>
      </c>
      <c r="D83" s="83">
        <f t="shared" si="4"/>
        <v>0</v>
      </c>
      <c r="E83" s="83">
        <f t="shared" si="4"/>
        <v>0</v>
      </c>
      <c r="F83" s="83" t="e">
        <f>(E83*100)/D83</f>
        <v>#DIV/0!</v>
      </c>
    </row>
    <row r="84" spans="1:6" x14ac:dyDescent="0.25">
      <c r="A84" s="55" t="s">
        <v>62</v>
      </c>
      <c r="B84" s="56" t="s">
        <v>63</v>
      </c>
      <c r="C84" s="84">
        <v>0</v>
      </c>
      <c r="D84" s="84">
        <v>0</v>
      </c>
      <c r="E84" s="84">
        <v>0</v>
      </c>
      <c r="F84" s="84"/>
    </row>
    <row r="85" spans="1:6" x14ac:dyDescent="0.25">
      <c r="A85" s="48" t="s">
        <v>197</v>
      </c>
      <c r="B85" s="48" t="s">
        <v>206</v>
      </c>
      <c r="C85" s="78"/>
      <c r="D85" s="78"/>
      <c r="E85" s="78"/>
      <c r="F85" s="79" t="e">
        <f>(E85*100)/D85</f>
        <v>#DIV/0!</v>
      </c>
    </row>
    <row r="86" spans="1:6" x14ac:dyDescent="0.25">
      <c r="A86" s="49" t="s">
        <v>50</v>
      </c>
      <c r="B86" s="50" t="s">
        <v>51</v>
      </c>
      <c r="C86" s="80">
        <f t="shared" ref="C86:E88" si="5">C87</f>
        <v>0</v>
      </c>
      <c r="D86" s="80">
        <f t="shared" si="5"/>
        <v>0</v>
      </c>
      <c r="E86" s="80">
        <f t="shared" si="5"/>
        <v>0</v>
      </c>
      <c r="F86" s="81" t="e">
        <f>(E86*100)/D86</f>
        <v>#DIV/0!</v>
      </c>
    </row>
    <row r="87" spans="1:6" x14ac:dyDescent="0.25">
      <c r="A87" s="51" t="s">
        <v>52</v>
      </c>
      <c r="B87" s="52" t="s">
        <v>53</v>
      </c>
      <c r="C87" s="82">
        <f t="shared" si="5"/>
        <v>0</v>
      </c>
      <c r="D87" s="82">
        <f t="shared" si="5"/>
        <v>0</v>
      </c>
      <c r="E87" s="82">
        <f t="shared" si="5"/>
        <v>0</v>
      </c>
      <c r="F87" s="81" t="e">
        <f>(E87*100)/D87</f>
        <v>#DIV/0!</v>
      </c>
    </row>
    <row r="88" spans="1:6" ht="26.4" x14ac:dyDescent="0.25">
      <c r="A88" s="53" t="s">
        <v>54</v>
      </c>
      <c r="B88" s="54" t="s">
        <v>55</v>
      </c>
      <c r="C88" s="83">
        <f t="shared" si="5"/>
        <v>0</v>
      </c>
      <c r="D88" s="83">
        <f t="shared" si="5"/>
        <v>0</v>
      </c>
      <c r="E88" s="83">
        <f t="shared" si="5"/>
        <v>0</v>
      </c>
      <c r="F88" s="83" t="e">
        <f>(E88*100)/D88</f>
        <v>#DIV/0!</v>
      </c>
    </row>
    <row r="89" spans="1:6" ht="26.4" x14ac:dyDescent="0.25">
      <c r="A89" s="55" t="s">
        <v>56</v>
      </c>
      <c r="B89" s="56" t="s">
        <v>57</v>
      </c>
      <c r="C89" s="84">
        <v>0</v>
      </c>
      <c r="D89" s="84">
        <v>0</v>
      </c>
      <c r="E89" s="84">
        <v>0</v>
      </c>
      <c r="F89" s="84"/>
    </row>
    <row r="90" spans="1:6" ht="39.6" x14ac:dyDescent="0.25">
      <c r="A90" s="47" t="s">
        <v>207</v>
      </c>
      <c r="B90" s="47" t="s">
        <v>208</v>
      </c>
      <c r="C90" s="47" t="s">
        <v>43</v>
      </c>
      <c r="D90" s="47" t="s">
        <v>200</v>
      </c>
      <c r="E90" s="47" t="s">
        <v>201</v>
      </c>
      <c r="F90" s="47" t="s">
        <v>202</v>
      </c>
    </row>
    <row r="91" spans="1:6" x14ac:dyDescent="0.25">
      <c r="A91" s="48" t="s">
        <v>195</v>
      </c>
      <c r="B91" s="48" t="s">
        <v>203</v>
      </c>
      <c r="C91" s="78"/>
      <c r="D91" s="78"/>
      <c r="E91" s="78"/>
      <c r="F91" s="79" t="e">
        <f>(E91*100)/D91</f>
        <v>#DIV/0!</v>
      </c>
    </row>
    <row r="92" spans="1:6" x14ac:dyDescent="0.25">
      <c r="A92" s="49" t="s">
        <v>50</v>
      </c>
      <c r="B92" s="50" t="s">
        <v>51</v>
      </c>
      <c r="C92" s="80">
        <f t="shared" ref="C92:E94" si="6">C93</f>
        <v>0</v>
      </c>
      <c r="D92" s="80">
        <f t="shared" si="6"/>
        <v>0</v>
      </c>
      <c r="E92" s="80">
        <f t="shared" si="6"/>
        <v>0</v>
      </c>
      <c r="F92" s="81" t="e">
        <f>(E92*100)/D92</f>
        <v>#DIV/0!</v>
      </c>
    </row>
    <row r="93" spans="1:6" x14ac:dyDescent="0.25">
      <c r="A93" s="51" t="s">
        <v>70</v>
      </c>
      <c r="B93" s="52" t="s">
        <v>71</v>
      </c>
      <c r="C93" s="82">
        <f t="shared" si="6"/>
        <v>0</v>
      </c>
      <c r="D93" s="82">
        <f t="shared" si="6"/>
        <v>0</v>
      </c>
      <c r="E93" s="82">
        <f t="shared" si="6"/>
        <v>0</v>
      </c>
      <c r="F93" s="81" t="e">
        <f>(E93*100)/D93</f>
        <v>#DIV/0!</v>
      </c>
    </row>
    <row r="94" spans="1:6" ht="26.4" x14ac:dyDescent="0.25">
      <c r="A94" s="53" t="s">
        <v>72</v>
      </c>
      <c r="B94" s="54" t="s">
        <v>73</v>
      </c>
      <c r="C94" s="83">
        <f t="shared" si="6"/>
        <v>0</v>
      </c>
      <c r="D94" s="83">
        <f t="shared" si="6"/>
        <v>0</v>
      </c>
      <c r="E94" s="83">
        <f t="shared" si="6"/>
        <v>0</v>
      </c>
      <c r="F94" s="83" t="e">
        <f>(E94*100)/D94</f>
        <v>#DIV/0!</v>
      </c>
    </row>
    <row r="95" spans="1:6" x14ac:dyDescent="0.25">
      <c r="A95" s="55" t="s">
        <v>74</v>
      </c>
      <c r="B95" s="56" t="s">
        <v>75</v>
      </c>
      <c r="C95" s="84">
        <v>0</v>
      </c>
      <c r="D95" s="84">
        <v>0</v>
      </c>
      <c r="E95" s="84">
        <v>0</v>
      </c>
      <c r="F95" s="84"/>
    </row>
    <row r="96" spans="1: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="57" customFormat="1" x14ac:dyDescent="0.25"/>
    <row r="1218" s="57" customFormat="1" x14ac:dyDescent="0.25"/>
    <row r="1219" s="57" customFormat="1" x14ac:dyDescent="0.25"/>
    <row r="1220" s="57" customFormat="1" x14ac:dyDescent="0.25"/>
    <row r="1221" s="57" customFormat="1" x14ac:dyDescent="0.25"/>
    <row r="1222" s="57" customFormat="1" x14ac:dyDescent="0.25"/>
    <row r="1223" s="57" customFormat="1" x14ac:dyDescent="0.25"/>
    <row r="1224" s="57" customFormat="1" x14ac:dyDescent="0.25"/>
    <row r="1225" s="57" customFormat="1" x14ac:dyDescent="0.25"/>
    <row r="1226" s="57" customFormat="1" x14ac:dyDescent="0.25"/>
    <row r="1227" s="57" customFormat="1" x14ac:dyDescent="0.25"/>
    <row r="1228" s="57" customFormat="1" x14ac:dyDescent="0.25"/>
    <row r="1229" s="57" customFormat="1" x14ac:dyDescent="0.25"/>
    <row r="1230" s="57" customFormat="1" x14ac:dyDescent="0.25"/>
    <row r="1231" s="57" customFormat="1" x14ac:dyDescent="0.25"/>
    <row r="1232" s="57" customFormat="1" x14ac:dyDescent="0.25"/>
    <row r="1233" spans="1:3" s="57" customFormat="1" x14ac:dyDescent="0.25"/>
    <row r="1234" spans="1:3" s="57" customFormat="1" x14ac:dyDescent="0.25"/>
    <row r="1235" spans="1:3" s="57" customFormat="1" x14ac:dyDescent="0.25"/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57"/>
      <c r="B1269" s="57"/>
      <c r="C1269" s="57"/>
    </row>
    <row r="1270" spans="1:3" x14ac:dyDescent="0.25">
      <c r="A1270" s="57"/>
      <c r="B1270" s="57"/>
      <c r="C1270" s="57"/>
    </row>
    <row r="1271" spans="1:3" x14ac:dyDescent="0.25">
      <c r="A1271" s="57"/>
      <c r="B1271" s="57"/>
      <c r="C1271" s="57"/>
    </row>
    <row r="1272" spans="1:3" x14ac:dyDescent="0.25">
      <c r="A1272" s="57"/>
      <c r="B1272" s="57"/>
      <c r="C1272" s="57"/>
    </row>
    <row r="1273" spans="1:3" x14ac:dyDescent="0.25">
      <c r="A1273" s="40"/>
      <c r="B1273" s="40"/>
      <c r="C1273" s="40"/>
    </row>
    <row r="1274" spans="1:3" x14ac:dyDescent="0.25">
      <c r="A1274" s="40"/>
      <c r="B1274" s="40"/>
      <c r="C1274" s="40"/>
    </row>
    <row r="1275" spans="1:3" x14ac:dyDescent="0.25">
      <c r="A1275" s="40"/>
      <c r="B1275" s="40"/>
      <c r="C1275" s="40"/>
    </row>
    <row r="1276" spans="1:3" x14ac:dyDescent="0.25">
      <c r="A1276" s="40"/>
      <c r="B1276" s="40"/>
      <c r="C1276" s="40"/>
    </row>
    <row r="1277" spans="1:3" x14ac:dyDescent="0.25">
      <c r="A1277" s="40"/>
      <c r="B1277" s="40"/>
      <c r="C1277" s="40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  <row r="7948" s="40" customFormat="1" x14ac:dyDescent="0.25"/>
    <row r="7949" s="40" customFormat="1" x14ac:dyDescent="0.25"/>
    <row r="7950" s="40" customFormat="1" x14ac:dyDescent="0.25"/>
    <row r="7951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Dražen Petrović</cp:lastModifiedBy>
  <cp:lastPrinted>2025-03-31T06:32:45Z</cp:lastPrinted>
  <dcterms:created xsi:type="dcterms:W3CDTF">2022-08-12T12:51:27Z</dcterms:created>
  <dcterms:modified xsi:type="dcterms:W3CDTF">2025-03-31T06:32:50Z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