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rashoda'!$B$1:$L$73</definedName>
    <definedName name="_xlnm.Print_Area" localSheetId="6">'Posebni dio'!$A$1:$F$85</definedName>
    <definedName name="_xlnm.Print_Area" localSheetId="0">SAŽETAK!$B$1:$L$27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49" i="15"/>
  <c r="E49" i="15"/>
  <c r="D49" i="15"/>
  <c r="C49" i="15"/>
  <c r="C48" i="15" s="1"/>
  <c r="C47" i="15" s="1"/>
  <c r="F48" i="15"/>
  <c r="E48" i="15"/>
  <c r="D48" i="15"/>
  <c r="F47" i="15"/>
  <c r="E47" i="15"/>
  <c r="D47" i="15"/>
  <c r="F45" i="15"/>
  <c r="E45" i="15"/>
  <c r="D45" i="15"/>
  <c r="C45" i="15"/>
  <c r="C44" i="15" s="1"/>
  <c r="F44" i="15"/>
  <c r="E44" i="15"/>
  <c r="D44" i="15"/>
  <c r="F40" i="15"/>
  <c r="E40" i="15"/>
  <c r="D40" i="15"/>
  <c r="C40" i="15"/>
  <c r="F32" i="15"/>
  <c r="E32" i="15"/>
  <c r="D32" i="15"/>
  <c r="C32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F14" i="15"/>
  <c r="E14" i="15"/>
  <c r="D14" i="15"/>
  <c r="F13" i="15"/>
  <c r="E13" i="15"/>
  <c r="D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H8" i="8"/>
  <c r="G8" i="8"/>
  <c r="H7" i="8"/>
  <c r="G7" i="8"/>
  <c r="F7" i="8"/>
  <c r="E7" i="8"/>
  <c r="D7" i="8"/>
  <c r="D6" i="8" s="1"/>
  <c r="C7" i="8"/>
  <c r="H6" i="8"/>
  <c r="G6" i="8"/>
  <c r="F6" i="8"/>
  <c r="E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H39" i="3" s="1"/>
  <c r="G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H31" i="3" s="1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G31" i="3"/>
  <c r="L30" i="3"/>
  <c r="K30" i="3"/>
  <c r="J30" i="3"/>
  <c r="I30" i="3"/>
  <c r="G30" i="3"/>
  <c r="L29" i="3"/>
  <c r="K29" i="3"/>
  <c r="J29" i="3"/>
  <c r="I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C15" i="15" l="1"/>
  <c r="C14" i="15" s="1"/>
  <c r="C13" i="15" s="1"/>
  <c r="C7" i="15" s="1"/>
  <c r="H30" i="3"/>
  <c r="H29" i="3" s="1"/>
  <c r="K27" i="1"/>
</calcChain>
</file>

<file path=xl/sharedStrings.xml><?xml version="1.0" encoding="utf-8"?>
<sst xmlns="http://schemas.openxmlformats.org/spreadsheetml/2006/main" count="382" uniqueCount="178">
  <si>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</si>
  <si>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</si>
  <si>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</si>
  <si>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</si>
  <si>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</si>
  <si>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</si>
  <si>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</si>
  <si>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</si>
  <si>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</si>
  <si>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</si>
  <si>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</si>
  <si>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</si>
  <si>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</si>
  <si>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</si>
  <si>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</si>
  <si>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</si>
  <si>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</si>
  <si>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</si>
  <si>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</si>
  <si>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</si>
  <si>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</si>
  <si>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</si>
  <si>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</si>
  <si>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</si>
  <si>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</si>
  <si>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</si>
  <si>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</si>
  <si>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</si>
  <si>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</si>
  <si>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</si>
  <si>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</si>
  <si>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</si>
  <si>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</si>
  <si>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</si>
  <si>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</si>
  <si>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</si>
  <si>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</si>
  <si>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</si>
  <si>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</si>
  <si>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</si>
  <si>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</si>
  <si>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</si>
  <si>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</si>
  <si>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</si>
  <si>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</si>
  <si>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</si>
  <si>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</si>
  <si>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</si>
  <si>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</si>
  <si>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</si>
  <si>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</si>
  <si>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</si>
  <si>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</si>
  <si>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</si>
  <si>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</si>
  <si>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</si>
  <si>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</si>
  <si>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</si>
  <si>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</si>
  <si>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</si>
  <si>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</si>
  <si>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</si>
  <si>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</si>
  <si>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</si>
  <si>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</si>
  <si>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</si>
  <si>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</si>
  <si>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</si>
  <si>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</si>
  <si>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</si>
  <si>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</si>
  <si>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</si>
  <si>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</si>
  <si>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</si>
  <si>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</si>
  <si>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</si>
  <si>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</si>
  <si>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</si>
  <si>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</si>
  <si>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</si>
  <si>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</si>
  <si>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</si>
  <si>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</si>
  <si>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</si>
  <si>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</si>
  <si>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</si>
  <si>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</si>
  <si>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</si>
  <si>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</si>
  <si>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</si>
  <si>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</si>
  <si>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</si>
  <si>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</si>
  <si>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</si>
  <si>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</si>
  <si>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</si>
  <si>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</si>
  <si>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</si>
  <si>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</si>
  <si>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</si>
  <si>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</si>
  <si>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</si>
  <si>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</si>
  <si>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</si>
  <si>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</si>
  <si>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</si>
  <si>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</si>
  <si>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</si>
  <si>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</si>
  <si>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</si>
  <si>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</si>
  <si>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</si>
  <si>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</si>
  <si>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</si>
  <si>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</si>
  <si>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</si>
  <si>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</si>
  <si>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</si>
  <si>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</si>
  <si>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</si>
  <si>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</si>
  <si>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</si>
  <si>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</si>
  <si>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</si>
  <si>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</si>
  <si>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</si>
  <si>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</si>
  <si>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</si>
  <si>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</si>
  <si>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</t>
  </si>
  <si>
    <t>OSTALI NESPOMENUTI RASHODI POSLOVANJA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</si>
  <si>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</si>
  <si>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</si>
  <si>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</si>
  <si>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</si>
  <si>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</si>
  <si>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</si>
  <si>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</si>
  <si>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</si>
  <si>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</si>
  <si>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</si>
  <si>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</si>
  <si>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</si>
  <si>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</si>
  <si>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</si>
  <si>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</si>
  <si>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</si>
  <si>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</si>
  <si>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</si>
  <si>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</si>
  <si>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</si>
  <si>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</si>
  <si>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</si>
  <si>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</si>
  <si>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</si>
  <si>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</si>
  <si>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</si>
  <si>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</si>
  <si>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</si>
  <si>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</si>
  <si>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</si>
  <si>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</si>
  <si>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46841 RADNI SUD U ZAGREBU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</si>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</sst>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zoomScaleNormal="100" workbookViewId="0">
      <selection activeCell="H14" sqref="H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1737120.54</v>
      </c>
      <c r="H10" s="86">
        <v>2327215</v>
      </c>
      <c r="I10" s="86">
        <v>2308349</v>
      </c>
      <c r="J10" s="86">
        <v>2299346.9300000002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1737120.54</v>
      </c>
      <c r="H12" s="87">
        <f t="shared" ref="H12:J12" si="0">H10+H11</f>
        <v>2327215</v>
      </c>
      <c r="I12" s="87">
        <f t="shared" si="0"/>
        <v>2308349</v>
      </c>
      <c r="J12" s="87">
        <f t="shared" si="0"/>
        <v>2299346.9300000002</v>
      </c>
      <c r="K12" s="88">
        <f>J12/G12*100</f>
        <v>132.365421803141</v>
      </c>
      <c r="L12" s="88">
        <f>J12/I12*100</f>
        <v>99.610021274945908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1733354.58</v>
      </c>
      <c r="H13" s="86">
        <v>2326642</v>
      </c>
      <c r="I13" s="86">
        <v>2307776</v>
      </c>
      <c r="J13" s="86">
        <v>2298743.67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3765.96</v>
      </c>
      <c r="H14" s="86">
        <v>573</v>
      </c>
      <c r="I14" s="86">
        <v>573</v>
      </c>
      <c r="J14" s="86">
        <v>901.24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1737120.54</v>
      </c>
      <c r="H15" s="87">
        <f t="shared" ref="H15:J15" si="1">H13+H14</f>
        <v>2327215</v>
      </c>
      <c r="I15" s="87">
        <f t="shared" si="1"/>
        <v>2308349</v>
      </c>
      <c r="J15" s="87">
        <f t="shared" si="1"/>
        <v>2299644.91</v>
      </c>
      <c r="K15" s="88">
        <f>J15/G15*100</f>
        <v>132.38257547746201</v>
      </c>
      <c r="L15" s="88">
        <f>J15/I15*100</f>
        <v>99.622930068200304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-297.97999999998137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240.8</v>
      </c>
      <c r="H24" s="86">
        <v>0</v>
      </c>
      <c r="I24" s="86">
        <v>0</v>
      </c>
      <c r="J24" s="86">
        <v>381.43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-381.43</v>
      </c>
      <c r="H25" s="86">
        <v>0</v>
      </c>
      <c r="I25" s="86">
        <v>0</v>
      </c>
      <c r="J25" s="86">
        <v>-83.45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-140.63</v>
      </c>
      <c r="H26" s="94">
        <f t="shared" ref="H26:J26" si="4">H24+H25</f>
        <v>0</v>
      </c>
      <c r="I26" s="94">
        <f t="shared" si="4"/>
        <v>0</v>
      </c>
      <c r="J26" s="94">
        <f t="shared" si="4"/>
        <v>297.98</v>
      </c>
      <c r="K26" s="93">
        <f>J26/G26*100</f>
        <v>-211.88935504515399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-140.63</v>
      </c>
      <c r="H27" s="94">
        <f t="shared" ref="H27:J27" si="5">H16+H26</f>
        <v>0</v>
      </c>
      <c r="I27" s="94">
        <f t="shared" si="5"/>
        <v>0</v>
      </c>
      <c r="J27" s="94">
        <f t="shared" si="5"/>
        <v>1.8644641386345029E-11</v>
      </c>
      <c r="K27" s="93">
        <f>J27/G27*100</f>
        <v>-1.3257940259080587E-11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7"/>
  <sheetViews>
    <sheetView zoomScale="90" zoomScaleNormal="90" workbookViewId="0">
      <selection activeCell="H47" sqref="H4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1737120.54</v>
      </c>
      <c r="H10" s="65">
        <f>H11</f>
        <v>2327215</v>
      </c>
      <c r="I10" s="65">
        <f>I11</f>
        <v>2308349</v>
      </c>
      <c r="J10" s="65">
        <f>J11</f>
        <v>2299346.9299999997</v>
      </c>
      <c r="K10" s="69">
        <f t="shared" ref="K10:K24" si="0">(J10*100)/G10</f>
        <v>132.36542180314095</v>
      </c>
      <c r="L10" s="69">
        <f t="shared" ref="L10:L24" si="1">(J10*100)/I10</f>
        <v>99.610021274945865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1737120.54</v>
      </c>
      <c r="H11" s="65">
        <f>H12+H15+H18+H21</f>
        <v>2327215</v>
      </c>
      <c r="I11" s="65">
        <f>I12+I15+I18+I21</f>
        <v>2308349</v>
      </c>
      <c r="J11" s="65">
        <f>J12+J15+J18+J21</f>
        <v>2299346.9299999997</v>
      </c>
      <c r="K11" s="65">
        <f t="shared" si="0"/>
        <v>132.36542180314095</v>
      </c>
      <c r="L11" s="65">
        <f t="shared" si="1"/>
        <v>99.610021274945865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54.01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54.01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54.01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65.91</v>
      </c>
      <c r="H18" s="65">
        <f t="shared" si="4"/>
        <v>639</v>
      </c>
      <c r="I18" s="65">
        <f t="shared" si="4"/>
        <v>639</v>
      </c>
      <c r="J18" s="65">
        <f t="shared" si="4"/>
        <v>549.25</v>
      </c>
      <c r="K18" s="65">
        <f t="shared" si="0"/>
        <v>833.33333333333337</v>
      </c>
      <c r="L18" s="65">
        <f t="shared" si="1"/>
        <v>85.954616588419398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65.91</v>
      </c>
      <c r="H19" s="65">
        <f t="shared" si="4"/>
        <v>639</v>
      </c>
      <c r="I19" s="65">
        <f t="shared" si="4"/>
        <v>639</v>
      </c>
      <c r="J19" s="65">
        <f t="shared" si="4"/>
        <v>549.25</v>
      </c>
      <c r="K19" s="65">
        <f t="shared" si="0"/>
        <v>833.33333333333337</v>
      </c>
      <c r="L19" s="65">
        <f t="shared" si="1"/>
        <v>85.954616588419398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65.91</v>
      </c>
      <c r="H20" s="66">
        <v>639</v>
      </c>
      <c r="I20" s="66">
        <v>639</v>
      </c>
      <c r="J20" s="66">
        <v>549.25</v>
      </c>
      <c r="K20" s="66">
        <f t="shared" si="0"/>
        <v>833.33333333333337</v>
      </c>
      <c r="L20" s="66">
        <f t="shared" si="1"/>
        <v>85.954616588419398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1737054.6300000001</v>
      </c>
      <c r="H21" s="65">
        <f>H22</f>
        <v>2326576</v>
      </c>
      <c r="I21" s="65">
        <f>I22</f>
        <v>2307710</v>
      </c>
      <c r="J21" s="65">
        <f>J22</f>
        <v>2298743.67</v>
      </c>
      <c r="K21" s="65">
        <f t="shared" si="0"/>
        <v>132.33571531368588</v>
      </c>
      <c r="L21" s="65">
        <f t="shared" si="1"/>
        <v>99.611462012124576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1737054.6300000001</v>
      </c>
      <c r="H22" s="65">
        <f>H23+H24</f>
        <v>2326576</v>
      </c>
      <c r="I22" s="65">
        <f>I23+I24</f>
        <v>2307710</v>
      </c>
      <c r="J22" s="65">
        <f>J23+J24</f>
        <v>2298743.67</v>
      </c>
      <c r="K22" s="65">
        <f t="shared" si="0"/>
        <v>132.33571531368588</v>
      </c>
      <c r="L22" s="65">
        <f t="shared" si="1"/>
        <v>99.611462012124576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1733354.58</v>
      </c>
      <c r="H23" s="66">
        <v>2326576</v>
      </c>
      <c r="I23" s="66">
        <v>2307710</v>
      </c>
      <c r="J23" s="66">
        <v>2298743.67</v>
      </c>
      <c r="K23" s="66">
        <f t="shared" si="0"/>
        <v>132.61820152227594</v>
      </c>
      <c r="L23" s="66">
        <f t="shared" si="1"/>
        <v>99.611462012124576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3700.05</v>
      </c>
      <c r="H24" s="66">
        <v>0</v>
      </c>
      <c r="I24" s="66">
        <v>0</v>
      </c>
      <c r="J24" s="66">
        <v>0</v>
      </c>
      <c r="K24" s="66">
        <f t="shared" si="0"/>
        <v>0</v>
      </c>
      <c r="L24" s="66" t="e">
        <f t="shared" si="1"/>
        <v>#DIV/0!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G30+G63</f>
        <v>1737120.54</v>
      </c>
      <c r="H29" s="65">
        <f>H30+H63</f>
        <v>2327215</v>
      </c>
      <c r="I29" s="65">
        <f>I30+I63</f>
        <v>2308349</v>
      </c>
      <c r="J29" s="65">
        <f>J30+J63</f>
        <v>2299644.9100000006</v>
      </c>
      <c r="K29" s="70">
        <f t="shared" ref="K29:K66" si="5">(J29*100)/G29</f>
        <v>132.38257547746227</v>
      </c>
      <c r="L29" s="70">
        <f t="shared" ref="L29:L66" si="6">(J29*100)/I29</f>
        <v>99.622930068200262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G31+G39+G60</f>
        <v>1733354.58</v>
      </c>
      <c r="H30" s="65">
        <f>H31+H39+H60</f>
        <v>2326642</v>
      </c>
      <c r="I30" s="65">
        <f>I31+I39+I60</f>
        <v>2307776</v>
      </c>
      <c r="J30" s="65">
        <f>J31+J39+J60</f>
        <v>2298743.6700000004</v>
      </c>
      <c r="K30" s="65">
        <f t="shared" si="5"/>
        <v>132.61820152227594</v>
      </c>
      <c r="L30" s="65">
        <f t="shared" si="6"/>
        <v>99.608613227626947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1599195.76</v>
      </c>
      <c r="H31" s="65">
        <f>H32+H35+H37</f>
        <v>2166320</v>
      </c>
      <c r="I31" s="65">
        <f>I32+I35+I37</f>
        <v>2160004</v>
      </c>
      <c r="J31" s="65">
        <f>J32+J35+J37</f>
        <v>2159972.41</v>
      </c>
      <c r="K31" s="65">
        <f t="shared" si="5"/>
        <v>135.06616663365841</v>
      </c>
      <c r="L31" s="65">
        <f t="shared" si="6"/>
        <v>99.998537502708331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1340019.72</v>
      </c>
      <c r="H32" s="65">
        <f>H33+H34</f>
        <v>1815999</v>
      </c>
      <c r="I32" s="65">
        <f>I33+I34</f>
        <v>1808749</v>
      </c>
      <c r="J32" s="65">
        <f>J33+J34</f>
        <v>1808730.08</v>
      </c>
      <c r="K32" s="65">
        <f t="shared" si="5"/>
        <v>134.97787032566953</v>
      </c>
      <c r="L32" s="65">
        <f t="shared" si="6"/>
        <v>99.998953973160454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1317135.92</v>
      </c>
      <c r="H33" s="66">
        <v>1786049</v>
      </c>
      <c r="I33" s="66">
        <v>1789899</v>
      </c>
      <c r="J33" s="66">
        <v>1789880.25</v>
      </c>
      <c r="K33" s="66">
        <f t="shared" si="5"/>
        <v>135.89184098783062</v>
      </c>
      <c r="L33" s="66">
        <f t="shared" si="6"/>
        <v>99.998952454859179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22883.8</v>
      </c>
      <c r="H34" s="66">
        <v>29950</v>
      </c>
      <c r="I34" s="66">
        <v>18850</v>
      </c>
      <c r="J34" s="66">
        <v>18849.830000000002</v>
      </c>
      <c r="K34" s="66">
        <f t="shared" si="5"/>
        <v>82.371939975004153</v>
      </c>
      <c r="L34" s="66">
        <f t="shared" si="6"/>
        <v>99.999098143236068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42805.7</v>
      </c>
      <c r="H35" s="65">
        <f>H36</f>
        <v>63200</v>
      </c>
      <c r="I35" s="65">
        <f>I36</f>
        <v>62984</v>
      </c>
      <c r="J35" s="65">
        <f>J36</f>
        <v>62983.75</v>
      </c>
      <c r="K35" s="65">
        <f t="shared" si="5"/>
        <v>147.13869881814807</v>
      </c>
      <c r="L35" s="65">
        <f t="shared" si="6"/>
        <v>99.999603073796521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42805.7</v>
      </c>
      <c r="H36" s="66">
        <v>63200</v>
      </c>
      <c r="I36" s="66">
        <v>62984</v>
      </c>
      <c r="J36" s="66">
        <v>62983.75</v>
      </c>
      <c r="K36" s="66">
        <f t="shared" si="5"/>
        <v>147.13869881814807</v>
      </c>
      <c r="L36" s="66">
        <f t="shared" si="6"/>
        <v>99.999603073796521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216370.34</v>
      </c>
      <c r="H37" s="65">
        <f>H38</f>
        <v>287121</v>
      </c>
      <c r="I37" s="65">
        <f>I38</f>
        <v>288271</v>
      </c>
      <c r="J37" s="65">
        <f>J38</f>
        <v>288258.58</v>
      </c>
      <c r="K37" s="65">
        <f t="shared" si="5"/>
        <v>133.22462773779438</v>
      </c>
      <c r="L37" s="65">
        <f t="shared" si="6"/>
        <v>99.995691554127887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216370.34</v>
      </c>
      <c r="H38" s="66">
        <v>287121</v>
      </c>
      <c r="I38" s="66">
        <v>288271</v>
      </c>
      <c r="J38" s="66">
        <v>288258.58</v>
      </c>
      <c r="K38" s="66">
        <f t="shared" si="5"/>
        <v>133.22462773779438</v>
      </c>
      <c r="L38" s="66">
        <f t="shared" si="6"/>
        <v>99.995691554127887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G40+G45+G48+G56</f>
        <v>133156.21</v>
      </c>
      <c r="H39" s="65">
        <f>H40+H45+H48+H56</f>
        <v>158822</v>
      </c>
      <c r="I39" s="65">
        <f>I40+I45+I48+I56</f>
        <v>146372</v>
      </c>
      <c r="J39" s="65">
        <f>J40+J45+J48+J56</f>
        <v>137503.29</v>
      </c>
      <c r="K39" s="65">
        <f t="shared" si="5"/>
        <v>103.26464683847641</v>
      </c>
      <c r="L39" s="65">
        <f t="shared" si="6"/>
        <v>93.940979149017565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46727.29</v>
      </c>
      <c r="H40" s="65">
        <f>H41+H42+H43+H44</f>
        <v>66420</v>
      </c>
      <c r="I40" s="65">
        <f>I41+I42+I43+I44</f>
        <v>64970</v>
      </c>
      <c r="J40" s="65">
        <f>J41+J42+J43+J44</f>
        <v>64637.460000000006</v>
      </c>
      <c r="K40" s="65">
        <f t="shared" si="5"/>
        <v>138.32914341918823</v>
      </c>
      <c r="L40" s="65">
        <f t="shared" si="6"/>
        <v>99.488163767892871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2096.69</v>
      </c>
      <c r="H41" s="66">
        <v>3000</v>
      </c>
      <c r="I41" s="66">
        <v>3750</v>
      </c>
      <c r="J41" s="66">
        <v>3747.5</v>
      </c>
      <c r="K41" s="66">
        <f t="shared" si="5"/>
        <v>178.73409993847446</v>
      </c>
      <c r="L41" s="66">
        <f t="shared" si="6"/>
        <v>99.933333333333337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42700.29</v>
      </c>
      <c r="H42" s="66">
        <v>60500</v>
      </c>
      <c r="I42" s="66">
        <v>58300</v>
      </c>
      <c r="J42" s="66">
        <v>58274.41</v>
      </c>
      <c r="K42" s="66">
        <f t="shared" si="5"/>
        <v>136.47310123654898</v>
      </c>
      <c r="L42" s="66">
        <f t="shared" si="6"/>
        <v>99.956106346483708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1691.61</v>
      </c>
      <c r="H43" s="66">
        <v>2500</v>
      </c>
      <c r="I43" s="66">
        <v>2500</v>
      </c>
      <c r="J43" s="66">
        <v>2273.5500000000002</v>
      </c>
      <c r="K43" s="66">
        <f t="shared" si="5"/>
        <v>134.40154645574336</v>
      </c>
      <c r="L43" s="66">
        <f t="shared" si="6"/>
        <v>90.941999999999993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238.7</v>
      </c>
      <c r="H44" s="66">
        <v>420</v>
      </c>
      <c r="I44" s="66">
        <v>420</v>
      </c>
      <c r="J44" s="66">
        <v>342</v>
      </c>
      <c r="K44" s="66">
        <f t="shared" si="5"/>
        <v>143.27607875994974</v>
      </c>
      <c r="L44" s="66">
        <f t="shared" si="6"/>
        <v>81.428571428571431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</f>
        <v>35229.11</v>
      </c>
      <c r="H45" s="65">
        <f>H46+H47</f>
        <v>38946</v>
      </c>
      <c r="I45" s="65">
        <f>I46+I47</f>
        <v>27946</v>
      </c>
      <c r="J45" s="65">
        <f>J46+J47</f>
        <v>26286.48</v>
      </c>
      <c r="K45" s="65">
        <f t="shared" si="5"/>
        <v>74.615793586610621</v>
      </c>
      <c r="L45" s="65">
        <f t="shared" si="6"/>
        <v>94.061690402919922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34642.11</v>
      </c>
      <c r="H46" s="66">
        <v>37066</v>
      </c>
      <c r="I46" s="66">
        <v>26066</v>
      </c>
      <c r="J46" s="66">
        <v>25440.07</v>
      </c>
      <c r="K46" s="66">
        <f t="shared" si="5"/>
        <v>73.436837421277161</v>
      </c>
      <c r="L46" s="66">
        <f t="shared" si="6"/>
        <v>97.59867260032226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587</v>
      </c>
      <c r="H47" s="66">
        <v>1880</v>
      </c>
      <c r="I47" s="66">
        <v>1880</v>
      </c>
      <c r="J47" s="66">
        <v>846.41</v>
      </c>
      <c r="K47" s="66">
        <f t="shared" si="5"/>
        <v>144.19250425894379</v>
      </c>
      <c r="L47" s="66">
        <f t="shared" si="6"/>
        <v>45.021808510638294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</f>
        <v>49658.189999999995</v>
      </c>
      <c r="H48" s="65">
        <f>H49+H50+H51+H52+H53+H54+H55</f>
        <v>50690</v>
      </c>
      <c r="I48" s="65">
        <f>I49+I50+I51+I52+I53+I54+I55</f>
        <v>50690</v>
      </c>
      <c r="J48" s="65">
        <f>J49+J50+J51+J52+J53+J54+J55</f>
        <v>46225.189999999995</v>
      </c>
      <c r="K48" s="65">
        <f t="shared" si="5"/>
        <v>93.086739569041896</v>
      </c>
      <c r="L48" s="65">
        <f t="shared" si="6"/>
        <v>91.191931347405799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15773.14</v>
      </c>
      <c r="H49" s="66">
        <v>25236</v>
      </c>
      <c r="I49" s="66">
        <v>25236</v>
      </c>
      <c r="J49" s="66">
        <v>24127.85</v>
      </c>
      <c r="K49" s="66">
        <f t="shared" si="5"/>
        <v>152.96795691916765</v>
      </c>
      <c r="L49" s="66">
        <f t="shared" si="6"/>
        <v>95.608852433032183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5097.42</v>
      </c>
      <c r="H50" s="66">
        <v>3034</v>
      </c>
      <c r="I50" s="66">
        <v>3034</v>
      </c>
      <c r="J50" s="66">
        <v>785.51</v>
      </c>
      <c r="K50" s="66">
        <f t="shared" si="5"/>
        <v>15.40995248576731</v>
      </c>
      <c r="L50" s="66">
        <f t="shared" si="6"/>
        <v>25.890243902439025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7275.04</v>
      </c>
      <c r="H51" s="66">
        <v>3000</v>
      </c>
      <c r="I51" s="66">
        <v>3000</v>
      </c>
      <c r="J51" s="66">
        <v>2370</v>
      </c>
      <c r="K51" s="66">
        <f t="shared" si="5"/>
        <v>32.57714046933075</v>
      </c>
      <c r="L51" s="66">
        <f t="shared" si="6"/>
        <v>79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14317.16</v>
      </c>
      <c r="H52" s="66">
        <v>15200</v>
      </c>
      <c r="I52" s="66">
        <v>15200</v>
      </c>
      <c r="J52" s="66">
        <v>15891.93</v>
      </c>
      <c r="K52" s="66">
        <f t="shared" si="5"/>
        <v>110.99917860804797</v>
      </c>
      <c r="L52" s="66">
        <f t="shared" si="6"/>
        <v>104.55217105263158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3822.48</v>
      </c>
      <c r="H53" s="66">
        <v>1600</v>
      </c>
      <c r="I53" s="66">
        <v>1600</v>
      </c>
      <c r="J53" s="66">
        <v>1280</v>
      </c>
      <c r="K53" s="66">
        <f t="shared" si="5"/>
        <v>33.486113727213748</v>
      </c>
      <c r="L53" s="66">
        <f t="shared" si="6"/>
        <v>80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19.920000000000002</v>
      </c>
      <c r="H54" s="66">
        <v>20</v>
      </c>
      <c r="I54" s="66">
        <v>20</v>
      </c>
      <c r="J54" s="66">
        <v>19.920000000000002</v>
      </c>
      <c r="K54" s="66">
        <f t="shared" si="5"/>
        <v>99.999999999999986</v>
      </c>
      <c r="L54" s="66">
        <f t="shared" si="6"/>
        <v>99.6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3353.03</v>
      </c>
      <c r="H55" s="66">
        <v>2600</v>
      </c>
      <c r="I55" s="66">
        <v>2600</v>
      </c>
      <c r="J55" s="66">
        <v>1749.98</v>
      </c>
      <c r="K55" s="66">
        <f t="shared" si="5"/>
        <v>52.191003361139025</v>
      </c>
      <c r="L55" s="66">
        <f t="shared" si="6"/>
        <v>67.30692307692307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</f>
        <v>1541.62</v>
      </c>
      <c r="H56" s="65">
        <f>H57+H58+H59</f>
        <v>2766</v>
      </c>
      <c r="I56" s="65">
        <f>I57+I58+I59</f>
        <v>2766</v>
      </c>
      <c r="J56" s="65">
        <f>J57+J58+J59</f>
        <v>354.15999999999997</v>
      </c>
      <c r="K56" s="65">
        <f t="shared" si="5"/>
        <v>22.97323594660163</v>
      </c>
      <c r="L56" s="65">
        <f t="shared" si="6"/>
        <v>12.804049168474331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248.11</v>
      </c>
      <c r="H57" s="66">
        <v>66</v>
      </c>
      <c r="I57" s="66">
        <v>66</v>
      </c>
      <c r="J57" s="66">
        <v>158.21</v>
      </c>
      <c r="K57" s="66">
        <f t="shared" si="5"/>
        <v>63.766071500544108</v>
      </c>
      <c r="L57" s="66">
        <f t="shared" si="6"/>
        <v>239.71212121212122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685</v>
      </c>
      <c r="H58" s="66">
        <v>2000</v>
      </c>
      <c r="I58" s="66">
        <v>2000</v>
      </c>
      <c r="J58" s="66">
        <v>0</v>
      </c>
      <c r="K58" s="66">
        <f t="shared" si="5"/>
        <v>0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130</v>
      </c>
      <c r="G59" s="66">
        <v>608.51</v>
      </c>
      <c r="H59" s="66">
        <v>700</v>
      </c>
      <c r="I59" s="66">
        <v>700</v>
      </c>
      <c r="J59" s="66">
        <v>195.95</v>
      </c>
      <c r="K59" s="66">
        <f t="shared" si="5"/>
        <v>32.201607204483082</v>
      </c>
      <c r="L59" s="66">
        <f t="shared" si="6"/>
        <v>27.992857142857144</v>
      </c>
    </row>
    <row r="60" spans="2:12" x14ac:dyDescent="0.25">
      <c r="B60" s="65"/>
      <c r="C60" s="65" t="s">
        <v>136</v>
      </c>
      <c r="D60" s="65"/>
      <c r="E60" s="65"/>
      <c r="F60" s="65" t="s">
        <v>137</v>
      </c>
      <c r="G60" s="65">
        <f t="shared" ref="G60:J61" si="7">G61</f>
        <v>1002.61</v>
      </c>
      <c r="H60" s="65">
        <f t="shared" si="7"/>
        <v>1500</v>
      </c>
      <c r="I60" s="65">
        <f t="shared" si="7"/>
        <v>1400</v>
      </c>
      <c r="J60" s="65">
        <f t="shared" si="7"/>
        <v>1267.97</v>
      </c>
      <c r="K60" s="65">
        <f t="shared" si="5"/>
        <v>126.46692133531482</v>
      </c>
      <c r="L60" s="65">
        <f t="shared" si="6"/>
        <v>90.569285714285712</v>
      </c>
    </row>
    <row r="61" spans="2:12" x14ac:dyDescent="0.25">
      <c r="B61" s="65"/>
      <c r="C61" s="65"/>
      <c r="D61" s="65" t="s">
        <v>138</v>
      </c>
      <c r="E61" s="65"/>
      <c r="F61" s="65" t="s">
        <v>139</v>
      </c>
      <c r="G61" s="65">
        <f t="shared" si="7"/>
        <v>1002.61</v>
      </c>
      <c r="H61" s="65">
        <f t="shared" si="7"/>
        <v>1500</v>
      </c>
      <c r="I61" s="65">
        <f t="shared" si="7"/>
        <v>1400</v>
      </c>
      <c r="J61" s="65">
        <f t="shared" si="7"/>
        <v>1267.97</v>
      </c>
      <c r="K61" s="65">
        <f t="shared" si="5"/>
        <v>126.46692133531482</v>
      </c>
      <c r="L61" s="65">
        <f t="shared" si="6"/>
        <v>90.569285714285712</v>
      </c>
    </row>
    <row r="62" spans="2:12" x14ac:dyDescent="0.25">
      <c r="B62" s="66"/>
      <c r="C62" s="66"/>
      <c r="D62" s="66"/>
      <c r="E62" s="66" t="s">
        <v>140</v>
      </c>
      <c r="F62" s="66" t="s">
        <v>141</v>
      </c>
      <c r="G62" s="66">
        <v>1002.61</v>
      </c>
      <c r="H62" s="66">
        <v>1500</v>
      </c>
      <c r="I62" s="66">
        <v>1400</v>
      </c>
      <c r="J62" s="66">
        <v>1267.97</v>
      </c>
      <c r="K62" s="66">
        <f t="shared" si="5"/>
        <v>126.46692133531482</v>
      </c>
      <c r="L62" s="66">
        <f t="shared" si="6"/>
        <v>90.569285714285712</v>
      </c>
    </row>
    <row r="63" spans="2:12" x14ac:dyDescent="0.25">
      <c r="B63" s="65" t="s">
        <v>142</v>
      </c>
      <c r="C63" s="65"/>
      <c r="D63" s="65"/>
      <c r="E63" s="65"/>
      <c r="F63" s="65" t="s">
        <v>143</v>
      </c>
      <c r="G63" s="65">
        <f t="shared" ref="G63:J65" si="8">G64</f>
        <v>3765.96</v>
      </c>
      <c r="H63" s="65">
        <f t="shared" si="8"/>
        <v>573</v>
      </c>
      <c r="I63" s="65">
        <f t="shared" si="8"/>
        <v>573</v>
      </c>
      <c r="J63" s="65">
        <f t="shared" si="8"/>
        <v>901.24</v>
      </c>
      <c r="K63" s="65">
        <f t="shared" si="5"/>
        <v>23.931215413865257</v>
      </c>
      <c r="L63" s="65">
        <f t="shared" si="6"/>
        <v>157.28446771378708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 t="shared" si="8"/>
        <v>3765.96</v>
      </c>
      <c r="H64" s="65">
        <f t="shared" si="8"/>
        <v>573</v>
      </c>
      <c r="I64" s="65">
        <f t="shared" si="8"/>
        <v>573</v>
      </c>
      <c r="J64" s="65">
        <f t="shared" si="8"/>
        <v>901.24</v>
      </c>
      <c r="K64" s="65">
        <f t="shared" si="5"/>
        <v>23.931215413865257</v>
      </c>
      <c r="L64" s="65">
        <f t="shared" si="6"/>
        <v>157.28446771378708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 t="shared" si="8"/>
        <v>3765.96</v>
      </c>
      <c r="H65" s="65">
        <f t="shared" si="8"/>
        <v>573</v>
      </c>
      <c r="I65" s="65">
        <f t="shared" si="8"/>
        <v>573</v>
      </c>
      <c r="J65" s="65">
        <f t="shared" si="8"/>
        <v>901.24</v>
      </c>
      <c r="K65" s="65">
        <f t="shared" si="5"/>
        <v>23.931215413865257</v>
      </c>
      <c r="L65" s="65">
        <f t="shared" si="6"/>
        <v>157.28446771378708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3765.96</v>
      </c>
      <c r="H66" s="66">
        <v>573</v>
      </c>
      <c r="I66" s="66">
        <v>573</v>
      </c>
      <c r="J66" s="66">
        <v>901.24</v>
      </c>
      <c r="K66" s="66">
        <f t="shared" si="5"/>
        <v>23.931215413865257</v>
      </c>
      <c r="L66" s="66">
        <f t="shared" si="6"/>
        <v>157.28446771378708</v>
      </c>
    </row>
    <row r="67" spans="2:12" x14ac:dyDescent="0.25">
      <c r="B67" s="65"/>
      <c r="C67" s="66"/>
      <c r="D67" s="67"/>
      <c r="E67" s="68"/>
      <c r="F67" s="8"/>
      <c r="G67" s="65"/>
      <c r="H67" s="65"/>
      <c r="I67" s="65"/>
      <c r="J67" s="65"/>
      <c r="K67" s="70"/>
      <c r="L67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zoomScaleNormal="100" workbookViewId="0">
      <selection activeCell="D20" sqref="D2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1737120.5399999998</v>
      </c>
      <c r="D6" s="71">
        <f>D7+D9+D11+D13</f>
        <v>2327215</v>
      </c>
      <c r="E6" s="71">
        <f>E7+E9+E11+E13</f>
        <v>2308349</v>
      </c>
      <c r="F6" s="71">
        <f>F7+F9+F11+F13</f>
        <v>2299346.9299999997</v>
      </c>
      <c r="G6" s="72">
        <f t="shared" ref="G6:G19" si="0">(F6*100)/C6</f>
        <v>132.36542180314098</v>
      </c>
      <c r="H6" s="72">
        <f t="shared" ref="H6:H19" si="1">(F6*100)/E6</f>
        <v>99.610021274945865</v>
      </c>
    </row>
    <row r="7" spans="1:8" x14ac:dyDescent="0.25">
      <c r="A7"/>
      <c r="B7" s="8" t="s">
        <v>150</v>
      </c>
      <c r="C7" s="71">
        <f>C8</f>
        <v>1737054.63</v>
      </c>
      <c r="D7" s="71">
        <f>D8</f>
        <v>2326576</v>
      </c>
      <c r="E7" s="71">
        <f>E8</f>
        <v>2307710</v>
      </c>
      <c r="F7" s="71">
        <f>F8</f>
        <v>2298743.67</v>
      </c>
      <c r="G7" s="72">
        <f t="shared" si="0"/>
        <v>132.33571531368591</v>
      </c>
      <c r="H7" s="72">
        <f t="shared" si="1"/>
        <v>99.611462012124576</v>
      </c>
    </row>
    <row r="8" spans="1:8" x14ac:dyDescent="0.25">
      <c r="A8"/>
      <c r="B8" s="16" t="s">
        <v>151</v>
      </c>
      <c r="C8" s="73">
        <v>1737054.63</v>
      </c>
      <c r="D8" s="73">
        <v>2326576</v>
      </c>
      <c r="E8" s="73">
        <v>2307710</v>
      </c>
      <c r="F8" s="74">
        <v>2298743.67</v>
      </c>
      <c r="G8" s="70">
        <f t="shared" si="0"/>
        <v>132.33571531368591</v>
      </c>
      <c r="H8" s="70">
        <f t="shared" si="1"/>
        <v>99.611462012124576</v>
      </c>
    </row>
    <row r="9" spans="1:8" x14ac:dyDescent="0.25">
      <c r="A9"/>
      <c r="B9" s="8" t="s">
        <v>152</v>
      </c>
      <c r="C9" s="71">
        <f>C10</f>
        <v>65.91</v>
      </c>
      <c r="D9" s="71">
        <f>D10</f>
        <v>639</v>
      </c>
      <c r="E9" s="71">
        <f>E10</f>
        <v>639</v>
      </c>
      <c r="F9" s="71">
        <f>F10</f>
        <v>549.25</v>
      </c>
      <c r="G9" s="72">
        <f t="shared" si="0"/>
        <v>833.33333333333337</v>
      </c>
      <c r="H9" s="72">
        <f t="shared" si="1"/>
        <v>85.954616588419398</v>
      </c>
    </row>
    <row r="10" spans="1:8" x14ac:dyDescent="0.25">
      <c r="A10"/>
      <c r="B10" s="16" t="s">
        <v>153</v>
      </c>
      <c r="C10" s="73">
        <v>65.91</v>
      </c>
      <c r="D10" s="73">
        <v>639</v>
      </c>
      <c r="E10" s="73">
        <v>639</v>
      </c>
      <c r="F10" s="74">
        <v>549.25</v>
      </c>
      <c r="G10" s="70">
        <f t="shared" si="0"/>
        <v>833.33333333333337</v>
      </c>
      <c r="H10" s="70">
        <f t="shared" si="1"/>
        <v>85.954616588419398</v>
      </c>
    </row>
    <row r="11" spans="1:8" x14ac:dyDescent="0.25">
      <c r="A11"/>
      <c r="B11" s="8" t="s">
        <v>154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54.01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155</v>
      </c>
      <c r="C12" s="73">
        <v>0</v>
      </c>
      <c r="D12" s="73">
        <v>0</v>
      </c>
      <c r="E12" s="73">
        <v>0</v>
      </c>
      <c r="F12" s="74">
        <v>54.01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156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157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1737120.5399999998</v>
      </c>
      <c r="D15" s="75">
        <f>D16+D18</f>
        <v>2327215</v>
      </c>
      <c r="E15" s="75">
        <f>E16+E18</f>
        <v>2308349</v>
      </c>
      <c r="F15" s="75">
        <f>F16+F18</f>
        <v>2299644.91</v>
      </c>
      <c r="G15" s="72">
        <f t="shared" si="0"/>
        <v>132.38257547746227</v>
      </c>
      <c r="H15" s="72">
        <f t="shared" si="1"/>
        <v>99.622930068200262</v>
      </c>
    </row>
    <row r="16" spans="1:8" x14ac:dyDescent="0.25">
      <c r="A16"/>
      <c r="B16" s="8" t="s">
        <v>150</v>
      </c>
      <c r="C16" s="75">
        <f>C17</f>
        <v>1737054.63</v>
      </c>
      <c r="D16" s="75">
        <f>D17</f>
        <v>2326576</v>
      </c>
      <c r="E16" s="75">
        <f>E17</f>
        <v>2307710</v>
      </c>
      <c r="F16" s="75">
        <f>F17</f>
        <v>2298743.67</v>
      </c>
      <c r="G16" s="72">
        <f t="shared" si="0"/>
        <v>132.33571531368591</v>
      </c>
      <c r="H16" s="72">
        <f t="shared" si="1"/>
        <v>99.611462012124576</v>
      </c>
    </row>
    <row r="17" spans="1:8" x14ac:dyDescent="0.25">
      <c r="A17"/>
      <c r="B17" s="16" t="s">
        <v>151</v>
      </c>
      <c r="C17" s="73">
        <v>1737054.63</v>
      </c>
      <c r="D17" s="73">
        <v>2326576</v>
      </c>
      <c r="E17" s="76">
        <v>2307710</v>
      </c>
      <c r="F17" s="74">
        <v>2298743.67</v>
      </c>
      <c r="G17" s="70">
        <f t="shared" si="0"/>
        <v>132.33571531368591</v>
      </c>
      <c r="H17" s="70">
        <f t="shared" si="1"/>
        <v>99.611462012124576</v>
      </c>
    </row>
    <row r="18" spans="1:8" x14ac:dyDescent="0.25">
      <c r="A18"/>
      <c r="B18" s="8" t="s">
        <v>152</v>
      </c>
      <c r="C18" s="75">
        <f>C19</f>
        <v>65.91</v>
      </c>
      <c r="D18" s="75">
        <f>D19</f>
        <v>639</v>
      </c>
      <c r="E18" s="75">
        <f>E19</f>
        <v>639</v>
      </c>
      <c r="F18" s="75">
        <f>F19</f>
        <v>901.24</v>
      </c>
      <c r="G18" s="72">
        <f t="shared" si="0"/>
        <v>1367.3797602791685</v>
      </c>
      <c r="H18" s="72">
        <f t="shared" si="1"/>
        <v>141.03912363067292</v>
      </c>
    </row>
    <row r="19" spans="1:8" x14ac:dyDescent="0.25">
      <c r="A19"/>
      <c r="B19" s="16" t="s">
        <v>153</v>
      </c>
      <c r="C19" s="73">
        <v>65.91</v>
      </c>
      <c r="D19" s="73">
        <v>639</v>
      </c>
      <c r="E19" s="76">
        <v>639</v>
      </c>
      <c r="F19" s="74">
        <v>901.24</v>
      </c>
      <c r="G19" s="70">
        <f t="shared" si="0"/>
        <v>1367.3797602791685</v>
      </c>
      <c r="H19" s="70">
        <f t="shared" si="1"/>
        <v>141.03912363067292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zoomScaleNormal="100" workbookViewId="0">
      <selection activeCell="D9" sqref="D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1737120.54</v>
      </c>
      <c r="D6" s="75">
        <f t="shared" si="0"/>
        <v>2327215</v>
      </c>
      <c r="E6" s="75">
        <f t="shared" si="0"/>
        <v>2308349</v>
      </c>
      <c r="F6" s="75">
        <f t="shared" si="0"/>
        <v>2299644.91</v>
      </c>
      <c r="G6" s="70">
        <f>(F6*100)/C6</f>
        <v>132.38257547746227</v>
      </c>
      <c r="H6" s="70">
        <f>(F6*100)/E6</f>
        <v>99.622930068200262</v>
      </c>
    </row>
    <row r="7" spans="2:8" x14ac:dyDescent="0.25">
      <c r="B7" s="8" t="s">
        <v>158</v>
      </c>
      <c r="C7" s="75">
        <f t="shared" si="0"/>
        <v>1737120.54</v>
      </c>
      <c r="D7" s="75">
        <f t="shared" si="0"/>
        <v>2327215</v>
      </c>
      <c r="E7" s="75">
        <f t="shared" si="0"/>
        <v>2308349</v>
      </c>
      <c r="F7" s="75">
        <f t="shared" si="0"/>
        <v>2299644.91</v>
      </c>
      <c r="G7" s="70">
        <f>(F7*100)/C7</f>
        <v>132.38257547746227</v>
      </c>
      <c r="H7" s="70">
        <f>(F7*100)/E7</f>
        <v>99.622930068200262</v>
      </c>
    </row>
    <row r="8" spans="2:8" x14ac:dyDescent="0.25">
      <c r="B8" s="11" t="s">
        <v>159</v>
      </c>
      <c r="C8" s="73">
        <v>1737120.54</v>
      </c>
      <c r="D8" s="73">
        <v>2327215</v>
      </c>
      <c r="E8" s="73">
        <v>2308349</v>
      </c>
      <c r="F8" s="74">
        <v>2299644.91</v>
      </c>
      <c r="G8" s="70">
        <f>(F8*100)/C8</f>
        <v>132.38257547746227</v>
      </c>
      <c r="H8" s="70">
        <f>(F8*100)/E8</f>
        <v>99.622930068200262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6"/>
  <sheetViews>
    <sheetView zoomScaleNormal="100" workbookViewId="0">
      <selection activeCell="C51" sqref="C5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160</v>
      </c>
      <c r="C1" s="39"/>
    </row>
    <row r="2" spans="1:6" ht="15" customHeight="1" x14ac:dyDescent="0.2">
      <c r="A2" s="41" t="s">
        <v>34</v>
      </c>
      <c r="B2" s="42" t="s">
        <v>161</v>
      </c>
      <c r="C2" s="39"/>
    </row>
    <row r="3" spans="1:6" s="39" customFormat="1" ht="43.5" customHeight="1" x14ac:dyDescent="0.2">
      <c r="A3" s="43" t="s">
        <v>35</v>
      </c>
      <c r="B3" s="37" t="s">
        <v>162</v>
      </c>
    </row>
    <row r="4" spans="1:6" s="39" customFormat="1" x14ac:dyDescent="0.2">
      <c r="A4" s="43" t="s">
        <v>36</v>
      </c>
      <c r="B4" s="44" t="s">
        <v>163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164</v>
      </c>
      <c r="B7" s="46"/>
      <c r="C7" s="77">
        <f>C13+C76</f>
        <v>2326576</v>
      </c>
      <c r="D7" s="77">
        <f>D13+D76</f>
        <v>2307710</v>
      </c>
      <c r="E7" s="77">
        <f>E13+E76</f>
        <v>2298743.6700000004</v>
      </c>
      <c r="F7" s="77">
        <f>(E7*100)/D7</f>
        <v>99.611462012124576</v>
      </c>
    </row>
    <row r="8" spans="1:6" x14ac:dyDescent="0.2">
      <c r="A8" s="47" t="s">
        <v>80</v>
      </c>
      <c r="B8" s="46"/>
      <c r="C8" s="77">
        <f>C52</f>
        <v>639</v>
      </c>
      <c r="D8" s="77">
        <f>D52</f>
        <v>639</v>
      </c>
      <c r="E8" s="77">
        <f>E52</f>
        <v>901.24</v>
      </c>
      <c r="F8" s="77">
        <f>(E8*100)/D8</f>
        <v>141.03912363067292</v>
      </c>
    </row>
    <row r="9" spans="1:6" x14ac:dyDescent="0.2">
      <c r="A9" s="47" t="s">
        <v>165</v>
      </c>
      <c r="B9" s="46"/>
      <c r="C9" s="77">
        <f>C65</f>
        <v>0</v>
      </c>
      <c r="D9" s="77">
        <f>D65</f>
        <v>0</v>
      </c>
      <c r="E9" s="77">
        <f>E65</f>
        <v>0</v>
      </c>
      <c r="F9" s="77" t="e">
        <f>(E9*100)/D9</f>
        <v>#DIV/0!</v>
      </c>
    </row>
    <row r="10" spans="1:6" x14ac:dyDescent="0.2">
      <c r="A10" s="47" t="s">
        <v>166</v>
      </c>
      <c r="B10" s="46"/>
      <c r="C10" s="77">
        <f>C70</f>
        <v>0</v>
      </c>
      <c r="D10" s="77">
        <f>D70</f>
        <v>0</v>
      </c>
      <c r="E10" s="77">
        <f>E70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167</v>
      </c>
      <c r="B12" s="47" t="s">
        <v>168</v>
      </c>
      <c r="C12" s="47" t="s">
        <v>43</v>
      </c>
      <c r="D12" s="47" t="s">
        <v>169</v>
      </c>
      <c r="E12" s="47" t="s">
        <v>170</v>
      </c>
      <c r="F12" s="47" t="s">
        <v>171</v>
      </c>
    </row>
    <row r="13" spans="1:6" x14ac:dyDescent="0.2">
      <c r="A13" s="48" t="s">
        <v>164</v>
      </c>
      <c r="B13" s="48" t="s">
        <v>172</v>
      </c>
      <c r="C13" s="78">
        <f>C14</f>
        <v>2326576</v>
      </c>
      <c r="D13" s="78">
        <f>D14</f>
        <v>2307710</v>
      </c>
      <c r="E13" s="78">
        <f>E14</f>
        <v>2298743.6700000004</v>
      </c>
      <c r="F13" s="79">
        <f>(E13*100)/D13</f>
        <v>99.611462012124576</v>
      </c>
    </row>
    <row r="14" spans="1:6" x14ac:dyDescent="0.2">
      <c r="A14" s="49" t="s">
        <v>78</v>
      </c>
      <c r="B14" s="50" t="s">
        <v>79</v>
      </c>
      <c r="C14" s="80">
        <f>C15+C23+C44</f>
        <v>2326576</v>
      </c>
      <c r="D14" s="80">
        <f>D15+D23+D44</f>
        <v>2307710</v>
      </c>
      <c r="E14" s="80">
        <f>E15+E23+E44</f>
        <v>2298743.6700000004</v>
      </c>
      <c r="F14" s="81">
        <f>(E14*100)/D14</f>
        <v>99.611462012124576</v>
      </c>
    </row>
    <row r="15" spans="1:6" x14ac:dyDescent="0.2">
      <c r="A15" s="51" t="s">
        <v>80</v>
      </c>
      <c r="B15" s="52" t="s">
        <v>81</v>
      </c>
      <c r="C15" s="82">
        <f>C16+C19+C21</f>
        <v>2166320</v>
      </c>
      <c r="D15" s="82">
        <f>D16+D19+D21</f>
        <v>2160004</v>
      </c>
      <c r="E15" s="82">
        <f>E16+E19+E21</f>
        <v>2159972.41</v>
      </c>
      <c r="F15" s="81">
        <f>(E15*100)/D15</f>
        <v>99.998537502708331</v>
      </c>
    </row>
    <row r="16" spans="1:6" x14ac:dyDescent="0.2">
      <c r="A16" s="53" t="s">
        <v>82</v>
      </c>
      <c r="B16" s="54" t="s">
        <v>83</v>
      </c>
      <c r="C16" s="83">
        <f>C17+C18</f>
        <v>1815999</v>
      </c>
      <c r="D16" s="83">
        <f>D17+D18</f>
        <v>1808749</v>
      </c>
      <c r="E16" s="83">
        <f>E17+E18</f>
        <v>1808730.08</v>
      </c>
      <c r="F16" s="83">
        <f>(E16*100)/D16</f>
        <v>99.998953973160454</v>
      </c>
    </row>
    <row r="17" spans="1:6" x14ac:dyDescent="0.2">
      <c r="A17" s="55" t="s">
        <v>84</v>
      </c>
      <c r="B17" s="56" t="s">
        <v>85</v>
      </c>
      <c r="C17" s="84">
        <v>1786049</v>
      </c>
      <c r="D17" s="84">
        <v>1789899</v>
      </c>
      <c r="E17" s="84">
        <v>1789880.25</v>
      </c>
      <c r="F17" s="84"/>
    </row>
    <row r="18" spans="1:6" x14ac:dyDescent="0.2">
      <c r="A18" s="55" t="s">
        <v>86</v>
      </c>
      <c r="B18" s="56" t="s">
        <v>87</v>
      </c>
      <c r="C18" s="84">
        <v>29950</v>
      </c>
      <c r="D18" s="84">
        <v>18850</v>
      </c>
      <c r="E18" s="84">
        <v>18849.830000000002</v>
      </c>
      <c r="F18" s="84"/>
    </row>
    <row r="19" spans="1:6" x14ac:dyDescent="0.2">
      <c r="A19" s="53" t="s">
        <v>88</v>
      </c>
      <c r="B19" s="54" t="s">
        <v>89</v>
      </c>
      <c r="C19" s="83">
        <f>C20</f>
        <v>63200</v>
      </c>
      <c r="D19" s="83">
        <f>D20</f>
        <v>62984</v>
      </c>
      <c r="E19" s="83">
        <f>E20</f>
        <v>62983.75</v>
      </c>
      <c r="F19" s="83">
        <f>(E19*100)/D19</f>
        <v>99.999603073796521</v>
      </c>
    </row>
    <row r="20" spans="1:6" x14ac:dyDescent="0.2">
      <c r="A20" s="55" t="s">
        <v>90</v>
      </c>
      <c r="B20" s="56" t="s">
        <v>89</v>
      </c>
      <c r="C20" s="84">
        <v>63200</v>
      </c>
      <c r="D20" s="84">
        <v>62984</v>
      </c>
      <c r="E20" s="84">
        <v>62983.75</v>
      </c>
      <c r="F20" s="84"/>
    </row>
    <row r="21" spans="1:6" x14ac:dyDescent="0.2">
      <c r="A21" s="53" t="s">
        <v>91</v>
      </c>
      <c r="B21" s="54" t="s">
        <v>92</v>
      </c>
      <c r="C21" s="83">
        <f>C22</f>
        <v>287121</v>
      </c>
      <c r="D21" s="83">
        <f>D22</f>
        <v>288271</v>
      </c>
      <c r="E21" s="83">
        <f>E22</f>
        <v>288258.58</v>
      </c>
      <c r="F21" s="83">
        <f>(E21*100)/D21</f>
        <v>99.995691554127887</v>
      </c>
    </row>
    <row r="22" spans="1:6" x14ac:dyDescent="0.2">
      <c r="A22" s="55" t="s">
        <v>93</v>
      </c>
      <c r="B22" s="56" t="s">
        <v>94</v>
      </c>
      <c r="C22" s="84">
        <v>287121</v>
      </c>
      <c r="D22" s="84">
        <v>288271</v>
      </c>
      <c r="E22" s="84">
        <v>288258.58</v>
      </c>
      <c r="F22" s="84"/>
    </row>
    <row r="23" spans="1:6" x14ac:dyDescent="0.2">
      <c r="A23" s="51" t="s">
        <v>95</v>
      </c>
      <c r="B23" s="52" t="s">
        <v>96</v>
      </c>
      <c r="C23" s="82">
        <f>C24+C29+C32+C40</f>
        <v>158756</v>
      </c>
      <c r="D23" s="82">
        <f>D24+D29+D32+D40</f>
        <v>146306</v>
      </c>
      <c r="E23" s="82">
        <f>E24+E29+E32+E40</f>
        <v>137503.29</v>
      </c>
      <c r="F23" s="81">
        <f>(E23*100)/D23</f>
        <v>93.983356800131233</v>
      </c>
    </row>
    <row r="24" spans="1:6" x14ac:dyDescent="0.2">
      <c r="A24" s="53" t="s">
        <v>97</v>
      </c>
      <c r="B24" s="54" t="s">
        <v>98</v>
      </c>
      <c r="C24" s="83">
        <f>C25+C26+C27+C28</f>
        <v>66420</v>
      </c>
      <c r="D24" s="83">
        <f>D25+D26+D27+D28</f>
        <v>64970</v>
      </c>
      <c r="E24" s="83">
        <f>E25+E26+E27+E28</f>
        <v>64637.460000000006</v>
      </c>
      <c r="F24" s="83">
        <f>(E24*100)/D24</f>
        <v>99.488163767892871</v>
      </c>
    </row>
    <row r="25" spans="1:6" x14ac:dyDescent="0.2">
      <c r="A25" s="55" t="s">
        <v>99</v>
      </c>
      <c r="B25" s="56" t="s">
        <v>100</v>
      </c>
      <c r="C25" s="84">
        <v>3000</v>
      </c>
      <c r="D25" s="84">
        <v>3750</v>
      </c>
      <c r="E25" s="84">
        <v>3747.5</v>
      </c>
      <c r="F25" s="84"/>
    </row>
    <row r="26" spans="1:6" ht="25.5" x14ac:dyDescent="0.2">
      <c r="A26" s="55" t="s">
        <v>101</v>
      </c>
      <c r="B26" s="56" t="s">
        <v>102</v>
      </c>
      <c r="C26" s="84">
        <v>60500</v>
      </c>
      <c r="D26" s="84">
        <v>58300</v>
      </c>
      <c r="E26" s="84">
        <v>58274.41</v>
      </c>
      <c r="F26" s="84"/>
    </row>
    <row r="27" spans="1:6" x14ac:dyDescent="0.2">
      <c r="A27" s="55" t="s">
        <v>103</v>
      </c>
      <c r="B27" s="56" t="s">
        <v>104</v>
      </c>
      <c r="C27" s="84">
        <v>2500</v>
      </c>
      <c r="D27" s="84">
        <v>2500</v>
      </c>
      <c r="E27" s="84">
        <v>2273.5500000000002</v>
      </c>
      <c r="F27" s="84"/>
    </row>
    <row r="28" spans="1:6" x14ac:dyDescent="0.2">
      <c r="A28" s="55" t="s">
        <v>105</v>
      </c>
      <c r="B28" s="56" t="s">
        <v>106</v>
      </c>
      <c r="C28" s="84">
        <v>420</v>
      </c>
      <c r="D28" s="84">
        <v>420</v>
      </c>
      <c r="E28" s="84">
        <v>342</v>
      </c>
      <c r="F28" s="84"/>
    </row>
    <row r="29" spans="1:6" x14ac:dyDescent="0.2">
      <c r="A29" s="53" t="s">
        <v>107</v>
      </c>
      <c r="B29" s="54" t="s">
        <v>108</v>
      </c>
      <c r="C29" s="83">
        <f>C30+C31</f>
        <v>38880</v>
      </c>
      <c r="D29" s="83">
        <f>D30+D31</f>
        <v>27880</v>
      </c>
      <c r="E29" s="83">
        <f>E30+E31</f>
        <v>26286.48</v>
      </c>
      <c r="F29" s="83">
        <f>(E29*100)/D29</f>
        <v>94.284361549497845</v>
      </c>
    </row>
    <row r="30" spans="1:6" x14ac:dyDescent="0.2">
      <c r="A30" s="55" t="s">
        <v>109</v>
      </c>
      <c r="B30" s="56" t="s">
        <v>110</v>
      </c>
      <c r="C30" s="84">
        <v>37000</v>
      </c>
      <c r="D30" s="84">
        <v>26000</v>
      </c>
      <c r="E30" s="84">
        <v>25440.07</v>
      </c>
      <c r="F30" s="84"/>
    </row>
    <row r="31" spans="1:6" x14ac:dyDescent="0.2">
      <c r="A31" s="55" t="s">
        <v>111</v>
      </c>
      <c r="B31" s="56" t="s">
        <v>112</v>
      </c>
      <c r="C31" s="84">
        <v>1880</v>
      </c>
      <c r="D31" s="84">
        <v>1880</v>
      </c>
      <c r="E31" s="84">
        <v>846.41</v>
      </c>
      <c r="F31" s="84"/>
    </row>
    <row r="32" spans="1:6" x14ac:dyDescent="0.2">
      <c r="A32" s="53" t="s">
        <v>113</v>
      </c>
      <c r="B32" s="54" t="s">
        <v>114</v>
      </c>
      <c r="C32" s="83">
        <f>C33+C34+C35+C36+C37+C38+C39</f>
        <v>50690</v>
      </c>
      <c r="D32" s="83">
        <f>D33+D34+D35+D36+D37+D38+D39</f>
        <v>50690</v>
      </c>
      <c r="E32" s="83">
        <f>E33+E34+E35+E36+E37+E38+E39</f>
        <v>46225.189999999995</v>
      </c>
      <c r="F32" s="83">
        <f>(E32*100)/D32</f>
        <v>91.191931347405799</v>
      </c>
    </row>
    <row r="33" spans="1:6" x14ac:dyDescent="0.2">
      <c r="A33" s="55" t="s">
        <v>115</v>
      </c>
      <c r="B33" s="56" t="s">
        <v>116</v>
      </c>
      <c r="C33" s="84">
        <v>25236</v>
      </c>
      <c r="D33" s="84">
        <v>25236</v>
      </c>
      <c r="E33" s="84">
        <v>24127.85</v>
      </c>
      <c r="F33" s="84"/>
    </row>
    <row r="34" spans="1:6" x14ac:dyDescent="0.2">
      <c r="A34" s="55" t="s">
        <v>117</v>
      </c>
      <c r="B34" s="56" t="s">
        <v>118</v>
      </c>
      <c r="C34" s="84">
        <v>3034</v>
      </c>
      <c r="D34" s="84">
        <v>3034</v>
      </c>
      <c r="E34" s="84">
        <v>785.51</v>
      </c>
      <c r="F34" s="84"/>
    </row>
    <row r="35" spans="1:6" x14ac:dyDescent="0.2">
      <c r="A35" s="55" t="s">
        <v>119</v>
      </c>
      <c r="B35" s="56" t="s">
        <v>120</v>
      </c>
      <c r="C35" s="84">
        <v>3000</v>
      </c>
      <c r="D35" s="84">
        <v>3000</v>
      </c>
      <c r="E35" s="84">
        <v>2370</v>
      </c>
      <c r="F35" s="84"/>
    </row>
    <row r="36" spans="1:6" x14ac:dyDescent="0.2">
      <c r="A36" s="55" t="s">
        <v>121</v>
      </c>
      <c r="B36" s="56" t="s">
        <v>122</v>
      </c>
      <c r="C36" s="84">
        <v>15200</v>
      </c>
      <c r="D36" s="84">
        <v>15200</v>
      </c>
      <c r="E36" s="84">
        <v>15891.93</v>
      </c>
      <c r="F36" s="84"/>
    </row>
    <row r="37" spans="1:6" x14ac:dyDescent="0.2">
      <c r="A37" s="55" t="s">
        <v>123</v>
      </c>
      <c r="B37" s="56" t="s">
        <v>124</v>
      </c>
      <c r="C37" s="84">
        <v>1600</v>
      </c>
      <c r="D37" s="84">
        <v>1600</v>
      </c>
      <c r="E37" s="84">
        <v>1280</v>
      </c>
      <c r="F37" s="84"/>
    </row>
    <row r="38" spans="1:6" x14ac:dyDescent="0.2">
      <c r="A38" s="55" t="s">
        <v>125</v>
      </c>
      <c r="B38" s="56" t="s">
        <v>126</v>
      </c>
      <c r="C38" s="84">
        <v>20</v>
      </c>
      <c r="D38" s="84">
        <v>20</v>
      </c>
      <c r="E38" s="84">
        <v>19.920000000000002</v>
      </c>
      <c r="F38" s="84"/>
    </row>
    <row r="39" spans="1:6" x14ac:dyDescent="0.2">
      <c r="A39" s="55" t="s">
        <v>127</v>
      </c>
      <c r="B39" s="56" t="s">
        <v>128</v>
      </c>
      <c r="C39" s="84">
        <v>2600</v>
      </c>
      <c r="D39" s="84">
        <v>2600</v>
      </c>
      <c r="E39" s="84">
        <v>1749.98</v>
      </c>
      <c r="F39" s="84"/>
    </row>
    <row r="40" spans="1:6" x14ac:dyDescent="0.2">
      <c r="A40" s="53" t="s">
        <v>129</v>
      </c>
      <c r="B40" s="54" t="s">
        <v>130</v>
      </c>
      <c r="C40" s="83">
        <f>C41+C42+C43</f>
        <v>2766</v>
      </c>
      <c r="D40" s="83">
        <f>D41+D42+D43</f>
        <v>2766</v>
      </c>
      <c r="E40" s="83">
        <f>E41+E42+E43</f>
        <v>354.15999999999997</v>
      </c>
      <c r="F40" s="83">
        <f>(E40*100)/D40</f>
        <v>12.804049168474331</v>
      </c>
    </row>
    <row r="41" spans="1:6" x14ac:dyDescent="0.2">
      <c r="A41" s="55" t="s">
        <v>131</v>
      </c>
      <c r="B41" s="56" t="s">
        <v>132</v>
      </c>
      <c r="C41" s="84">
        <v>66</v>
      </c>
      <c r="D41" s="84">
        <v>66</v>
      </c>
      <c r="E41" s="84">
        <v>158.21</v>
      </c>
      <c r="F41" s="84"/>
    </row>
    <row r="42" spans="1:6" x14ac:dyDescent="0.2">
      <c r="A42" s="55" t="s">
        <v>133</v>
      </c>
      <c r="B42" s="56" t="s">
        <v>134</v>
      </c>
      <c r="C42" s="84">
        <v>2000</v>
      </c>
      <c r="D42" s="84">
        <v>2000</v>
      </c>
      <c r="E42" s="84">
        <v>0</v>
      </c>
      <c r="F42" s="84"/>
    </row>
    <row r="43" spans="1:6" x14ac:dyDescent="0.2">
      <c r="A43" s="55" t="s">
        <v>135</v>
      </c>
      <c r="B43" s="56" t="s">
        <v>130</v>
      </c>
      <c r="C43" s="84">
        <v>700</v>
      </c>
      <c r="D43" s="84">
        <v>700</v>
      </c>
      <c r="E43" s="84">
        <v>195.95</v>
      </c>
      <c r="F43" s="84"/>
    </row>
    <row r="44" spans="1:6" x14ac:dyDescent="0.2">
      <c r="A44" s="51" t="s">
        <v>136</v>
      </c>
      <c r="B44" s="52" t="s">
        <v>137</v>
      </c>
      <c r="C44" s="82">
        <f t="shared" ref="C44:E45" si="0">C45</f>
        <v>1500</v>
      </c>
      <c r="D44" s="82">
        <f t="shared" si="0"/>
        <v>1400</v>
      </c>
      <c r="E44" s="82">
        <f t="shared" si="0"/>
        <v>1267.97</v>
      </c>
      <c r="F44" s="81">
        <f>(E44*100)/D44</f>
        <v>90.569285714285712</v>
      </c>
    </row>
    <row r="45" spans="1:6" x14ac:dyDescent="0.2">
      <c r="A45" s="53" t="s">
        <v>138</v>
      </c>
      <c r="B45" s="54" t="s">
        <v>139</v>
      </c>
      <c r="C45" s="83">
        <f t="shared" si="0"/>
        <v>1500</v>
      </c>
      <c r="D45" s="83">
        <f t="shared" si="0"/>
        <v>1400</v>
      </c>
      <c r="E45" s="83">
        <f t="shared" si="0"/>
        <v>1267.97</v>
      </c>
      <c r="F45" s="83">
        <f>(E45*100)/D45</f>
        <v>90.569285714285712</v>
      </c>
    </row>
    <row r="46" spans="1:6" x14ac:dyDescent="0.2">
      <c r="A46" s="55" t="s">
        <v>140</v>
      </c>
      <c r="B46" s="56" t="s">
        <v>141</v>
      </c>
      <c r="C46" s="84">
        <v>1500</v>
      </c>
      <c r="D46" s="84">
        <v>1400</v>
      </c>
      <c r="E46" s="84">
        <v>1267.97</v>
      </c>
      <c r="F46" s="84"/>
    </row>
    <row r="47" spans="1:6" x14ac:dyDescent="0.2">
      <c r="A47" s="49" t="s">
        <v>50</v>
      </c>
      <c r="B47" s="50" t="s">
        <v>51</v>
      </c>
      <c r="C47" s="80">
        <f t="shared" ref="C47:E48" si="1">C48</f>
        <v>2326576</v>
      </c>
      <c r="D47" s="80">
        <f t="shared" si="1"/>
        <v>2307710</v>
      </c>
      <c r="E47" s="80">
        <f t="shared" si="1"/>
        <v>2298743.67</v>
      </c>
      <c r="F47" s="81">
        <f>(E47*100)/D47</f>
        <v>99.611462012124576</v>
      </c>
    </row>
    <row r="48" spans="1:6" x14ac:dyDescent="0.2">
      <c r="A48" s="51" t="s">
        <v>70</v>
      </c>
      <c r="B48" s="52" t="s">
        <v>71</v>
      </c>
      <c r="C48" s="82">
        <f t="shared" si="1"/>
        <v>2326576</v>
      </c>
      <c r="D48" s="82">
        <f t="shared" si="1"/>
        <v>2307710</v>
      </c>
      <c r="E48" s="82">
        <f t="shared" si="1"/>
        <v>2298743.67</v>
      </c>
      <c r="F48" s="81">
        <f>(E48*100)/D48</f>
        <v>99.611462012124576</v>
      </c>
    </row>
    <row r="49" spans="1:6" ht="25.5" x14ac:dyDescent="0.2">
      <c r="A49" s="53" t="s">
        <v>72</v>
      </c>
      <c r="B49" s="54" t="s">
        <v>73</v>
      </c>
      <c r="C49" s="83">
        <f>C50+C51</f>
        <v>2326576</v>
      </c>
      <c r="D49" s="83">
        <f>D50+D51</f>
        <v>2307710</v>
      </c>
      <c r="E49" s="83">
        <f>E50+E51</f>
        <v>2298743.67</v>
      </c>
      <c r="F49" s="83">
        <f>(E49*100)/D49</f>
        <v>99.611462012124576</v>
      </c>
    </row>
    <row r="50" spans="1:6" x14ac:dyDescent="0.2">
      <c r="A50" s="55" t="s">
        <v>74</v>
      </c>
      <c r="B50" s="56" t="s">
        <v>75</v>
      </c>
      <c r="C50" s="84">
        <v>2326576</v>
      </c>
      <c r="D50" s="84">
        <v>2307710</v>
      </c>
      <c r="E50" s="84">
        <v>2298743.67</v>
      </c>
      <c r="F50" s="84"/>
    </row>
    <row r="51" spans="1:6" ht="25.5" x14ac:dyDescent="0.2">
      <c r="A51" s="55" t="s">
        <v>76</v>
      </c>
      <c r="B51" s="56" t="s">
        <v>77</v>
      </c>
      <c r="C51" s="84">
        <v>0</v>
      </c>
      <c r="D51" s="84">
        <v>0</v>
      </c>
      <c r="E51" s="84">
        <v>0</v>
      </c>
      <c r="F51" s="84"/>
    </row>
    <row r="52" spans="1:6" x14ac:dyDescent="0.2">
      <c r="A52" s="48" t="s">
        <v>80</v>
      </c>
      <c r="B52" s="48" t="s">
        <v>173</v>
      </c>
      <c r="C52" s="78">
        <f>C53+C57</f>
        <v>639</v>
      </c>
      <c r="D52" s="78">
        <f>D53+D57</f>
        <v>639</v>
      </c>
      <c r="E52" s="78">
        <f>E53+E57</f>
        <v>901.24</v>
      </c>
      <c r="F52" s="79">
        <f>(E52*100)/D52</f>
        <v>141.03912363067292</v>
      </c>
    </row>
    <row r="53" spans="1:6" x14ac:dyDescent="0.2">
      <c r="A53" s="49" t="s">
        <v>78</v>
      </c>
      <c r="B53" s="50" t="s">
        <v>79</v>
      </c>
      <c r="C53" s="80">
        <f t="shared" ref="C53:E55" si="2">C54</f>
        <v>66</v>
      </c>
      <c r="D53" s="80">
        <f t="shared" si="2"/>
        <v>66</v>
      </c>
      <c r="E53" s="80">
        <f t="shared" si="2"/>
        <v>0</v>
      </c>
      <c r="F53" s="81">
        <f>(E53*100)/D53</f>
        <v>0</v>
      </c>
    </row>
    <row r="54" spans="1:6" x14ac:dyDescent="0.2">
      <c r="A54" s="51" t="s">
        <v>95</v>
      </c>
      <c r="B54" s="52" t="s">
        <v>96</v>
      </c>
      <c r="C54" s="82">
        <f t="shared" si="2"/>
        <v>66</v>
      </c>
      <c r="D54" s="82">
        <f t="shared" si="2"/>
        <v>66</v>
      </c>
      <c r="E54" s="82">
        <f t="shared" si="2"/>
        <v>0</v>
      </c>
      <c r="F54" s="81">
        <f>(E54*100)/D54</f>
        <v>0</v>
      </c>
    </row>
    <row r="55" spans="1:6" x14ac:dyDescent="0.2">
      <c r="A55" s="53" t="s">
        <v>107</v>
      </c>
      <c r="B55" s="54" t="s">
        <v>108</v>
      </c>
      <c r="C55" s="83">
        <f t="shared" si="2"/>
        <v>66</v>
      </c>
      <c r="D55" s="83">
        <f t="shared" si="2"/>
        <v>66</v>
      </c>
      <c r="E55" s="83">
        <f t="shared" si="2"/>
        <v>0</v>
      </c>
      <c r="F55" s="83">
        <f>(E55*100)/D55</f>
        <v>0</v>
      </c>
    </row>
    <row r="56" spans="1:6" x14ac:dyDescent="0.2">
      <c r="A56" s="55" t="s">
        <v>109</v>
      </c>
      <c r="B56" s="56" t="s">
        <v>110</v>
      </c>
      <c r="C56" s="84">
        <v>66</v>
      </c>
      <c r="D56" s="84">
        <v>66</v>
      </c>
      <c r="E56" s="84">
        <v>0</v>
      </c>
      <c r="F56" s="84"/>
    </row>
    <row r="57" spans="1:6" x14ac:dyDescent="0.2">
      <c r="A57" s="49" t="s">
        <v>142</v>
      </c>
      <c r="B57" s="50" t="s">
        <v>143</v>
      </c>
      <c r="C57" s="80">
        <f t="shared" ref="C57:E59" si="3">C58</f>
        <v>573</v>
      </c>
      <c r="D57" s="80">
        <f t="shared" si="3"/>
        <v>573</v>
      </c>
      <c r="E57" s="80">
        <f t="shared" si="3"/>
        <v>901.24</v>
      </c>
      <c r="F57" s="81">
        <f>(E57*100)/D57</f>
        <v>157.28446771378708</v>
      </c>
    </row>
    <row r="58" spans="1:6" x14ac:dyDescent="0.2">
      <c r="A58" s="51" t="s">
        <v>144</v>
      </c>
      <c r="B58" s="52" t="s">
        <v>145</v>
      </c>
      <c r="C58" s="82">
        <f t="shared" si="3"/>
        <v>573</v>
      </c>
      <c r="D58" s="82">
        <f t="shared" si="3"/>
        <v>573</v>
      </c>
      <c r="E58" s="82">
        <f t="shared" si="3"/>
        <v>901.24</v>
      </c>
      <c r="F58" s="81">
        <f>(E58*100)/D58</f>
        <v>157.28446771378708</v>
      </c>
    </row>
    <row r="59" spans="1:6" x14ac:dyDescent="0.2">
      <c r="A59" s="53" t="s">
        <v>146</v>
      </c>
      <c r="B59" s="54" t="s">
        <v>147</v>
      </c>
      <c r="C59" s="83">
        <f t="shared" si="3"/>
        <v>573</v>
      </c>
      <c r="D59" s="83">
        <f t="shared" si="3"/>
        <v>573</v>
      </c>
      <c r="E59" s="83">
        <f t="shared" si="3"/>
        <v>901.24</v>
      </c>
      <c r="F59" s="83">
        <f>(E59*100)/D59</f>
        <v>157.28446771378708</v>
      </c>
    </row>
    <row r="60" spans="1:6" x14ac:dyDescent="0.2">
      <c r="A60" s="55" t="s">
        <v>148</v>
      </c>
      <c r="B60" s="56" t="s">
        <v>149</v>
      </c>
      <c r="C60" s="84">
        <v>573</v>
      </c>
      <c r="D60" s="84">
        <v>573</v>
      </c>
      <c r="E60" s="84">
        <v>901.24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3" si="4">C62</f>
        <v>639</v>
      </c>
      <c r="D61" s="80">
        <f t="shared" si="4"/>
        <v>639</v>
      </c>
      <c r="E61" s="80">
        <f t="shared" si="4"/>
        <v>549.25</v>
      </c>
      <c r="F61" s="81">
        <f>(E61*100)/D61</f>
        <v>85.954616588419398</v>
      </c>
    </row>
    <row r="62" spans="1:6" x14ac:dyDescent="0.2">
      <c r="A62" s="51" t="s">
        <v>64</v>
      </c>
      <c r="B62" s="52" t="s">
        <v>65</v>
      </c>
      <c r="C62" s="82">
        <f t="shared" si="4"/>
        <v>639</v>
      </c>
      <c r="D62" s="82">
        <f t="shared" si="4"/>
        <v>639</v>
      </c>
      <c r="E62" s="82">
        <f t="shared" si="4"/>
        <v>549.25</v>
      </c>
      <c r="F62" s="81">
        <f>(E62*100)/D62</f>
        <v>85.954616588419398</v>
      </c>
    </row>
    <row r="63" spans="1:6" x14ac:dyDescent="0.2">
      <c r="A63" s="53" t="s">
        <v>66</v>
      </c>
      <c r="B63" s="54" t="s">
        <v>67</v>
      </c>
      <c r="C63" s="83">
        <f t="shared" si="4"/>
        <v>639</v>
      </c>
      <c r="D63" s="83">
        <f t="shared" si="4"/>
        <v>639</v>
      </c>
      <c r="E63" s="83">
        <f t="shared" si="4"/>
        <v>549.25</v>
      </c>
      <c r="F63" s="83">
        <f>(E63*100)/D63</f>
        <v>85.954616588419398</v>
      </c>
    </row>
    <row r="64" spans="1:6" x14ac:dyDescent="0.2">
      <c r="A64" s="55" t="s">
        <v>68</v>
      </c>
      <c r="B64" s="56" t="s">
        <v>69</v>
      </c>
      <c r="C64" s="84">
        <v>639</v>
      </c>
      <c r="D64" s="84">
        <v>639</v>
      </c>
      <c r="E64" s="84">
        <v>549.25</v>
      </c>
      <c r="F64" s="84"/>
    </row>
    <row r="65" spans="1:6" x14ac:dyDescent="0.2">
      <c r="A65" s="48" t="s">
        <v>165</v>
      </c>
      <c r="B65" s="48" t="s">
        <v>174</v>
      </c>
      <c r="C65" s="78"/>
      <c r="D65" s="78"/>
      <c r="E65" s="78"/>
      <c r="F65" s="79" t="e">
        <f>(E65*100)/D65</f>
        <v>#DIV/0!</v>
      </c>
    </row>
    <row r="66" spans="1:6" x14ac:dyDescent="0.2">
      <c r="A66" s="49" t="s">
        <v>50</v>
      </c>
      <c r="B66" s="50" t="s">
        <v>51</v>
      </c>
      <c r="C66" s="80">
        <f t="shared" ref="C66:E68" si="5">C67</f>
        <v>0</v>
      </c>
      <c r="D66" s="80">
        <f t="shared" si="5"/>
        <v>0</v>
      </c>
      <c r="E66" s="80">
        <f t="shared" si="5"/>
        <v>54.01</v>
      </c>
      <c r="F66" s="81" t="e">
        <f>(E66*100)/D66</f>
        <v>#DIV/0!</v>
      </c>
    </row>
    <row r="67" spans="1:6" x14ac:dyDescent="0.2">
      <c r="A67" s="51" t="s">
        <v>58</v>
      </c>
      <c r="B67" s="52" t="s">
        <v>59</v>
      </c>
      <c r="C67" s="82">
        <f t="shared" si="5"/>
        <v>0</v>
      </c>
      <c r="D67" s="82">
        <f t="shared" si="5"/>
        <v>0</v>
      </c>
      <c r="E67" s="82">
        <f t="shared" si="5"/>
        <v>54.01</v>
      </c>
      <c r="F67" s="81" t="e">
        <f>(E67*100)/D67</f>
        <v>#DIV/0!</v>
      </c>
    </row>
    <row r="68" spans="1:6" x14ac:dyDescent="0.2">
      <c r="A68" s="53" t="s">
        <v>60</v>
      </c>
      <c r="B68" s="54" t="s">
        <v>61</v>
      </c>
      <c r="C68" s="83">
        <f t="shared" si="5"/>
        <v>0</v>
      </c>
      <c r="D68" s="83">
        <f t="shared" si="5"/>
        <v>0</v>
      </c>
      <c r="E68" s="83">
        <f t="shared" si="5"/>
        <v>54.01</v>
      </c>
      <c r="F68" s="83" t="e">
        <f>(E68*100)/D68</f>
        <v>#DIV/0!</v>
      </c>
    </row>
    <row r="69" spans="1:6" x14ac:dyDescent="0.2">
      <c r="A69" s="55" t="s">
        <v>62</v>
      </c>
      <c r="B69" s="56" t="s">
        <v>63</v>
      </c>
      <c r="C69" s="84">
        <v>0</v>
      </c>
      <c r="D69" s="84">
        <v>0</v>
      </c>
      <c r="E69" s="84">
        <v>54.01</v>
      </c>
      <c r="F69" s="84"/>
    </row>
    <row r="70" spans="1:6" x14ac:dyDescent="0.2">
      <c r="A70" s="48" t="s">
        <v>166</v>
      </c>
      <c r="B70" s="48" t="s">
        <v>175</v>
      </c>
      <c r="C70" s="78"/>
      <c r="D70" s="78"/>
      <c r="E70" s="78"/>
      <c r="F70" s="79" t="e">
        <f>(E70*100)/D70</f>
        <v>#DIV/0!</v>
      </c>
    </row>
    <row r="71" spans="1:6" x14ac:dyDescent="0.2">
      <c r="A71" s="49" t="s">
        <v>50</v>
      </c>
      <c r="B71" s="50" t="s">
        <v>51</v>
      </c>
      <c r="C71" s="80">
        <f t="shared" ref="C71:E73" si="6">C72</f>
        <v>0</v>
      </c>
      <c r="D71" s="80">
        <f t="shared" si="6"/>
        <v>0</v>
      </c>
      <c r="E71" s="80">
        <f t="shared" si="6"/>
        <v>0</v>
      </c>
      <c r="F71" s="81" t="e">
        <f>(E71*100)/D71</f>
        <v>#DIV/0!</v>
      </c>
    </row>
    <row r="72" spans="1:6" x14ac:dyDescent="0.2">
      <c r="A72" s="51" t="s">
        <v>52</v>
      </c>
      <c r="B72" s="52" t="s">
        <v>53</v>
      </c>
      <c r="C72" s="82">
        <f t="shared" si="6"/>
        <v>0</v>
      </c>
      <c r="D72" s="82">
        <f t="shared" si="6"/>
        <v>0</v>
      </c>
      <c r="E72" s="82">
        <f t="shared" si="6"/>
        <v>0</v>
      </c>
      <c r="F72" s="81" t="e">
        <f>(E72*100)/D72</f>
        <v>#DIV/0!</v>
      </c>
    </row>
    <row r="73" spans="1:6" ht="25.5" x14ac:dyDescent="0.2">
      <c r="A73" s="53" t="s">
        <v>54</v>
      </c>
      <c r="B73" s="54" t="s">
        <v>55</v>
      </c>
      <c r="C73" s="83">
        <f t="shared" si="6"/>
        <v>0</v>
      </c>
      <c r="D73" s="83">
        <f t="shared" si="6"/>
        <v>0</v>
      </c>
      <c r="E73" s="83">
        <f t="shared" si="6"/>
        <v>0</v>
      </c>
      <c r="F73" s="83" t="e">
        <f>(E73*100)/D73</f>
        <v>#DIV/0!</v>
      </c>
    </row>
    <row r="74" spans="1:6" ht="25.5" x14ac:dyDescent="0.2">
      <c r="A74" s="55" t="s">
        <v>56</v>
      </c>
      <c r="B74" s="56" t="s">
        <v>57</v>
      </c>
      <c r="C74" s="84">
        <v>0</v>
      </c>
      <c r="D74" s="84">
        <v>0</v>
      </c>
      <c r="E74" s="84">
        <v>0</v>
      </c>
      <c r="F74" s="84"/>
    </row>
    <row r="75" spans="1:6" ht="38.25" x14ac:dyDescent="0.2">
      <c r="A75" s="47" t="s">
        <v>176</v>
      </c>
      <c r="B75" s="47" t="s">
        <v>177</v>
      </c>
      <c r="C75" s="47" t="s">
        <v>43</v>
      </c>
      <c r="D75" s="47" t="s">
        <v>169</v>
      </c>
      <c r="E75" s="47" t="s">
        <v>170</v>
      </c>
      <c r="F75" s="47" t="s">
        <v>171</v>
      </c>
    </row>
    <row r="76" spans="1:6" x14ac:dyDescent="0.2">
      <c r="A76" s="48" t="s">
        <v>164</v>
      </c>
      <c r="B76" s="48" t="s">
        <v>172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50</v>
      </c>
      <c r="B77" s="50" t="s">
        <v>51</v>
      </c>
      <c r="C77" s="80">
        <f t="shared" ref="C77:E79" si="7">C78</f>
        <v>0</v>
      </c>
      <c r="D77" s="80">
        <f t="shared" si="7"/>
        <v>0</v>
      </c>
      <c r="E77" s="80">
        <f t="shared" si="7"/>
        <v>0</v>
      </c>
      <c r="F77" s="81" t="e">
        <f>(E77*100)/D77</f>
        <v>#DIV/0!</v>
      </c>
    </row>
    <row r="78" spans="1:6" x14ac:dyDescent="0.2">
      <c r="A78" s="51" t="s">
        <v>70</v>
      </c>
      <c r="B78" s="52" t="s">
        <v>71</v>
      </c>
      <c r="C78" s="82">
        <f t="shared" si="7"/>
        <v>0</v>
      </c>
      <c r="D78" s="82">
        <f t="shared" si="7"/>
        <v>0</v>
      </c>
      <c r="E78" s="82">
        <f t="shared" si="7"/>
        <v>0</v>
      </c>
      <c r="F78" s="81" t="e">
        <f>(E78*100)/D78</f>
        <v>#DIV/0!</v>
      </c>
    </row>
    <row r="79" spans="1:6" ht="25.5" x14ac:dyDescent="0.2">
      <c r="A79" s="53" t="s">
        <v>72</v>
      </c>
      <c r="B79" s="54" t="s">
        <v>73</v>
      </c>
      <c r="C79" s="83">
        <f t="shared" si="7"/>
        <v>0</v>
      </c>
      <c r="D79" s="83">
        <f t="shared" si="7"/>
        <v>0</v>
      </c>
      <c r="E79" s="83">
        <f t="shared" si="7"/>
        <v>0</v>
      </c>
      <c r="F79" s="83" t="e">
        <f>(E79*100)/D79</f>
        <v>#DIV/0!</v>
      </c>
    </row>
    <row r="80" spans="1:6" x14ac:dyDescent="0.2">
      <c r="A80" s="55" t="s">
        <v>74</v>
      </c>
      <c r="B80" s="56" t="s">
        <v>75</v>
      </c>
      <c r="C80" s="84">
        <v>0</v>
      </c>
      <c r="D80" s="84">
        <v>0</v>
      </c>
      <c r="E80" s="84">
        <v>0</v>
      </c>
      <c r="F80" s="84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Melita Crkvenac</cp:lastModifiedBy>
  <cp:lastPrinted>2025-03-24T08:57:42Z</cp:lastPrinted>
  <dcterms:created xsi:type="dcterms:W3CDTF">2022-08-12T12:51:27Z</dcterms:created>
  <dcterms:modified xsi:type="dcterms:W3CDTF">2025-03-27T09:30:36Z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