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rosandic\Desktop\"/>
    </mc:Choice>
  </mc:AlternateContent>
  <xr:revisionPtr revIDLastSave="0" documentId="8_{7B18E34F-DACC-4D17-9233-8775F9E87351}" xr6:coauthVersionLast="47" xr6:coauthVersionMax="47" xr10:uidLastSave="{00000000-0000-0000-0000-000000000000}"/>
  <bookViews>
    <workbookView xWindow="-120" yWindow="-120" windowWidth="24240" windowHeight="13140" tabRatio="825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rashoda'!$B$1:$I$27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95" i="15"/>
  <c r="E95" i="15"/>
  <c r="D95" i="15"/>
  <c r="C95" i="15"/>
  <c r="F94" i="15"/>
  <c r="E94" i="15"/>
  <c r="D94" i="15"/>
  <c r="C94" i="15"/>
  <c r="F93" i="15"/>
  <c r="E93" i="15"/>
  <c r="D93" i="15"/>
  <c r="C93" i="15"/>
  <c r="F91" i="15"/>
  <c r="E91" i="15"/>
  <c r="D91" i="15"/>
  <c r="C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6" i="15"/>
  <c r="E86" i="15"/>
  <c r="D86" i="15"/>
  <c r="C86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81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5" i="15"/>
  <c r="E25" i="15"/>
  <c r="D25" i="15"/>
  <c r="C25" i="15"/>
  <c r="F24" i="15"/>
  <c r="E24" i="15"/>
  <c r="D24" i="15"/>
  <c r="C24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3" i="3"/>
  <c r="K83" i="3"/>
  <c r="L82" i="3"/>
  <c r="K82" i="3"/>
  <c r="J82" i="3"/>
  <c r="I82" i="3"/>
  <c r="H82" i="3"/>
  <c r="G82" i="3"/>
  <c r="L81" i="3"/>
  <c r="K81" i="3"/>
  <c r="J81" i="3"/>
  <c r="I81" i="3"/>
  <c r="H81" i="3"/>
  <c r="G81" i="3"/>
  <c r="L80" i="3"/>
  <c r="K80" i="3"/>
  <c r="L79" i="3"/>
  <c r="K79" i="3"/>
  <c r="J79" i="3"/>
  <c r="I79" i="3"/>
  <c r="H79" i="3"/>
  <c r="G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J42" i="3"/>
  <c r="I42" i="3"/>
  <c r="H42" i="3"/>
  <c r="G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J32" i="3"/>
  <c r="I32" i="3"/>
  <c r="H32" i="3"/>
  <c r="G32" i="3"/>
  <c r="L31" i="3"/>
  <c r="K31" i="3"/>
  <c r="J31" i="3"/>
  <c r="I31" i="3"/>
  <c r="H31" i="3"/>
  <c r="G31" i="3"/>
  <c r="L26" i="3"/>
  <c r="K26" i="3"/>
  <c r="L25" i="3"/>
  <c r="K25" i="3"/>
  <c r="L24" i="3"/>
  <c r="K24" i="3"/>
  <c r="J24" i="3"/>
  <c r="I24" i="3"/>
  <c r="H24" i="3"/>
  <c r="G24" i="3"/>
  <c r="L23" i="3"/>
  <c r="K23" i="3"/>
  <c r="J23" i="3"/>
  <c r="I23" i="3"/>
  <c r="H23" i="3"/>
  <c r="G23" i="3"/>
  <c r="L22" i="3"/>
  <c r="K22" i="3"/>
  <c r="L21" i="3"/>
  <c r="K21" i="3"/>
  <c r="J21" i="3"/>
  <c r="I21" i="3"/>
  <c r="H21" i="3"/>
  <c r="G21" i="3"/>
  <c r="L20" i="3"/>
  <c r="K20" i="3"/>
  <c r="J20" i="3"/>
  <c r="I20" i="3"/>
  <c r="H20" i="3"/>
  <c r="G20" i="3"/>
  <c r="L19" i="3"/>
  <c r="K19" i="3"/>
  <c r="L18" i="3"/>
  <c r="K18" i="3"/>
  <c r="J18" i="3"/>
  <c r="I18" i="3"/>
  <c r="H18" i="3"/>
  <c r="G18" i="3"/>
  <c r="L17" i="3"/>
  <c r="K17" i="3"/>
  <c r="J17" i="3"/>
  <c r="I17" i="3"/>
  <c r="H17" i="3"/>
  <c r="G17" i="3"/>
  <c r="L16" i="3"/>
  <c r="K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<sst xmlns="http://schemas.openxmlformats.org/spreadsheetml/2006/main" count="446" uniqueCount="210">
  <si>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</si>
  <si>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</si>
  <si>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</si>
  <si>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</si>
  <si>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</si>
  <si>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</si>
  <si>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</si>
  <si>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</si>
  <si>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</si>
  <si>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</si>
  <si>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</si>
  <si>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</si>
  <si>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</si>
  <si>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</si>
  <si>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</si>
  <si>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</si>
  <si>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</si>
  <si>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</si>
  <si>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</si>
  <si>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</si>
  <si>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</si>
  <si>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</si>
  <si>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</si>
  <si>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</si>
  <si>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</si>
  <si>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</si>
  <si>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</si>
  <si>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</si>
  <si>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</si>
  <si>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</si>
  <si>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</si>
  <si>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</si>
  <si>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</si>
  <si>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</si>
  <si>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</si>
  <si>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</si>
  <si>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</si>
  <si>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</si>
  <si>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</si>
  <si>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</si>
  <si>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</si>
  <si>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</si>
  <si>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</si>
  <si>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</si>
  <si>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</si>
  <si>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</si>
  <si>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</si>
  <si>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</si>
  <si>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</si>
  <si>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</si>
  <si>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</si>
  <si>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</si>
  <si>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</si>
  <si>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</si>
  <si>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</si>
  <si>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</si>
  <si>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</si>
  <si>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</si>
  <si>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</si>
  <si>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</si>
  <si>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</si>
  <si>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Tekuće pomoći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</si>
  <si>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</si>
  <si>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</si>
  <si>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</si>
  <si>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</si>
  <si>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</si>
  <si>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</si>
  <si>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</si>
  <si>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</si>
  <si>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</si>
  <si>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</si>
  <si>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</si>
  <si>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</si>
  <si>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</si>
  <si>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</si>
  <si>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</si>
  <si>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</si>
  <si>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</si>
  <si>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</si>
  <si>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</si>
  <si>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</si>
  <si>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</si>
  <si>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</si>
  <si>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</si>
  <si>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</si>
  <si>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</si>
  <si>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</si>
  <si>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</si>
  <si>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</si>
  <si>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</si>
  <si>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</si>
  <si>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</si>
  <si>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</si>
  <si>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</si>
  <si>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</si>
  <si>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</si>
  <si>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</si>
  <si>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</si>
  <si>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</si>
  <si>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</si>
  <si>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</si>
  <si>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</si>
  <si>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</si>
  <si>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</si>
  <si>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</si>
  <si>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</si>
  <si>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</si>
  <si>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</si>
  <si>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</si>
  <si>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</si>
  <si>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</si>
  <si>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</si>
  <si>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</si>
  <si>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</si>
  <si>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</si>
  <si>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</si>
  <si>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</si>
  <si>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</si>
  <si>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</si>
  <si>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</si>
  <si>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</si>
  <si>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</si>
  <si>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</si>
  <si>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</si>
  <si>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</si>
  <si>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</si>
  <si>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</si>
  <si>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</si>
  <si>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</si>
  <si>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</si>
  <si>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</si>
  <si>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</si>
  <si>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</si>
  <si>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</si>
  <si>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</si>
  <si>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</si>
  <si>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</si>
  <si>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</si>
  <si>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</si>
  <si>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</si>
  <si>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</si>
  <si>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</si>
  <si>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</si>
  <si>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</si>
  <si>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</si>
  <si>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</si>
  <si>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</si>
  <si>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</si>
  <si>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</si>
  <si>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</si>
  <si>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</si>
  <si>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</si>
  <si>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</si>
  <si>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</si>
  <si>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</si>
  <si>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</si>
  <si>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</si>
  <si>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</si>
  <si>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</si>
  <si>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</si>
  <si>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</si>
  <si>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</si>
  <si>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</si>
  <si>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</si>
  <si>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</si>
  <si>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</si>
  <si>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</si>
  <si>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</si>
  <si>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</si>
  <si>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</si>
  <si>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</si>
  <si>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</si>
  <si>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</si>
  <si>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</si>
  <si>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</si>
  <si>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</si>
  <si>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</si>
  <si>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</si>
  <si>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</si>
  <si>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</si>
  <si>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</si>
  <si>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</si>
  <si>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</si>
  <si>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</si>
  <si>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</si>
  <si>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</si>
  <si>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</si>
  <si>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</si>
  <si>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</si>
  <si>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</si>
  <si>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</si>
  <si>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</si>
  <si>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</si>
  <si>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 xml:space="preserve">109 Ministarstvo pravosuđa i uprave </t>
  </si>
  <si>
    <t>80 Općinski sudovi</t>
  </si>
  <si>
    <t>3919 GOSPIĆ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</si>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</sst>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6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2" t="s">
        <v>31</v>
      </c>
      <c r="C7" s="112"/>
      <c r="D7" s="112"/>
      <c r="E7" s="112"/>
      <c r="F7" s="112"/>
      <c r="G7" s="5"/>
      <c r="H7" s="6"/>
      <c r="I7" s="6"/>
      <c r="J7" s="6"/>
      <c r="K7" s="22"/>
      <c r="L7" s="22"/>
    </row>
    <row r="8" spans="2:13" ht="25.5" x14ac:dyDescent="0.25">
      <c r="B8" s="109" t="s">
        <v>3</v>
      </c>
      <c r="C8" s="109"/>
      <c r="D8" s="109"/>
      <c r="E8" s="109"/>
      <c r="F8" s="109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0">
        <v>1</v>
      </c>
      <c r="C9" s="110"/>
      <c r="D9" s="110"/>
      <c r="E9" s="110"/>
      <c r="F9" s="111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4" t="s">
        <v>8</v>
      </c>
      <c r="C10" s="100"/>
      <c r="D10" s="100"/>
      <c r="E10" s="100"/>
      <c r="F10" s="96"/>
      <c r="G10" s="84">
        <v>1956808.18</v>
      </c>
      <c r="H10" s="85">
        <v>3122411</v>
      </c>
      <c r="I10" s="85">
        <v>3330092</v>
      </c>
      <c r="J10" s="85">
        <v>3192222.11</v>
      </c>
      <c r="K10" s="85"/>
      <c r="L10" s="85"/>
    </row>
    <row r="11" spans="2:13" x14ac:dyDescent="0.25">
      <c r="B11" s="95" t="s">
        <v>7</v>
      </c>
      <c r="C11" s="96"/>
      <c r="D11" s="96"/>
      <c r="E11" s="96"/>
      <c r="F11" s="96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107" t="s">
        <v>0</v>
      </c>
      <c r="C12" s="98"/>
      <c r="D12" s="98"/>
      <c r="E12" s="98"/>
      <c r="F12" s="108"/>
      <c r="G12" s="86">
        <f>G10+G11</f>
        <v>1956808.18</v>
      </c>
      <c r="H12" s="86">
        <f t="shared" ref="H12:J12" si="0">H10+H11</f>
        <v>3122411</v>
      </c>
      <c r="I12" s="86">
        <f t="shared" si="0"/>
        <v>3330092</v>
      </c>
      <c r="J12" s="86">
        <f t="shared" si="0"/>
        <v>3192222.11</v>
      </c>
      <c r="K12" s="87">
        <f>J12/G12*100</f>
        <v>163.13413561057399</v>
      </c>
      <c r="L12" s="87">
        <f>J12/I12*100</f>
        <v>95.85987744482739</v>
      </c>
    </row>
    <row r="13" spans="2:13" x14ac:dyDescent="0.25">
      <c r="B13" s="99" t="s">
        <v>9</v>
      </c>
      <c r="C13" s="100"/>
      <c r="D13" s="100"/>
      <c r="E13" s="100"/>
      <c r="F13" s="100"/>
      <c r="G13" s="88">
        <v>1952876.92</v>
      </c>
      <c r="H13" s="85">
        <v>2093965</v>
      </c>
      <c r="I13" s="85">
        <v>2710692</v>
      </c>
      <c r="J13" s="85">
        <v>2715783.3</v>
      </c>
      <c r="K13" s="85"/>
      <c r="L13" s="85"/>
    </row>
    <row r="14" spans="2:13" x14ac:dyDescent="0.25">
      <c r="B14" s="95" t="s">
        <v>10</v>
      </c>
      <c r="C14" s="96"/>
      <c r="D14" s="96"/>
      <c r="E14" s="96"/>
      <c r="F14" s="96"/>
      <c r="G14" s="84">
        <v>3931.26</v>
      </c>
      <c r="H14" s="85">
        <v>1028446</v>
      </c>
      <c r="I14" s="85">
        <v>619400</v>
      </c>
      <c r="J14" s="85">
        <v>476760.04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1956808.18</v>
      </c>
      <c r="H15" s="86">
        <f t="shared" ref="H15:J15" si="1">H13+H14</f>
        <v>3122411</v>
      </c>
      <c r="I15" s="86">
        <f t="shared" si="1"/>
        <v>3330092</v>
      </c>
      <c r="J15" s="86">
        <f t="shared" si="1"/>
        <v>3192543.34</v>
      </c>
      <c r="K15" s="87">
        <f>J15/G15*100</f>
        <v>163.15055162944</v>
      </c>
      <c r="L15" s="87">
        <f>J15/I15*100</f>
        <v>95.869523724870007</v>
      </c>
    </row>
    <row r="16" spans="2:13" x14ac:dyDescent="0.25">
      <c r="B16" s="97" t="s">
        <v>2</v>
      </c>
      <c r="C16" s="98"/>
      <c r="D16" s="98"/>
      <c r="E16" s="98"/>
      <c r="F16" s="98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-321.22999999998137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2" t="s">
        <v>28</v>
      </c>
      <c r="C18" s="112"/>
      <c r="D18" s="112"/>
      <c r="E18" s="112"/>
      <c r="F18" s="112"/>
      <c r="G18" s="7"/>
      <c r="H18" s="7"/>
      <c r="I18" s="7"/>
      <c r="J18" s="7"/>
      <c r="K18" s="1"/>
      <c r="L18" s="1"/>
      <c r="M18" s="1"/>
    </row>
    <row r="19" spans="1:49" ht="25.5" x14ac:dyDescent="0.25">
      <c r="B19" s="109" t="s">
        <v>3</v>
      </c>
      <c r="C19" s="109"/>
      <c r="D19" s="109"/>
      <c r="E19" s="109"/>
      <c r="F19" s="109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3">
        <v>1</v>
      </c>
      <c r="C20" s="114"/>
      <c r="D20" s="114"/>
      <c r="E20" s="114"/>
      <c r="F20" s="114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4" t="s">
        <v>11</v>
      </c>
      <c r="C21" s="115"/>
      <c r="D21" s="115"/>
      <c r="E21" s="115"/>
      <c r="F21" s="115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104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01" t="s">
        <v>23</v>
      </c>
      <c r="C23" s="102"/>
      <c r="D23" s="102"/>
      <c r="E23" s="102"/>
      <c r="F23" s="103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104" t="s">
        <v>5</v>
      </c>
      <c r="C24" s="100"/>
      <c r="D24" s="100"/>
      <c r="E24" s="100"/>
      <c r="F24" s="100"/>
      <c r="G24" s="88">
        <v>32215.52</v>
      </c>
      <c r="H24" s="85">
        <v>0</v>
      </c>
      <c r="I24" s="85">
        <v>0</v>
      </c>
      <c r="J24" s="85">
        <f>585.08+14652.14</f>
        <v>15237.22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4" t="s">
        <v>27</v>
      </c>
      <c r="C25" s="100"/>
      <c r="D25" s="100"/>
      <c r="E25" s="100"/>
      <c r="F25" s="100"/>
      <c r="G25" s="88">
        <v>-15237.22</v>
      </c>
      <c r="H25" s="85">
        <v>0</v>
      </c>
      <c r="I25" s="85">
        <v>0</v>
      </c>
      <c r="J25" s="85">
        <v>-7932.08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1" t="s">
        <v>29</v>
      </c>
      <c r="C26" s="102"/>
      <c r="D26" s="102"/>
      <c r="E26" s="102"/>
      <c r="F26" s="103"/>
      <c r="G26" s="93">
        <f>G24+G25</f>
        <v>16978.300000000003</v>
      </c>
      <c r="H26" s="93">
        <f t="shared" ref="H26:J26" si="4">H24+H25</f>
        <v>0</v>
      </c>
      <c r="I26" s="93">
        <f t="shared" si="4"/>
        <v>0</v>
      </c>
      <c r="J26" s="93">
        <f t="shared" si="4"/>
        <v>7305.1399999999994</v>
      </c>
      <c r="K26" s="92">
        <f>J26/G26*100</f>
        <v>43.026333614083853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4" t="s">
        <v>30</v>
      </c>
      <c r="C27" s="94"/>
      <c r="D27" s="94"/>
      <c r="E27" s="94"/>
      <c r="F27" s="94"/>
      <c r="G27" s="93">
        <f>G16+G26</f>
        <v>16978.300000000003</v>
      </c>
      <c r="H27" s="93">
        <f t="shared" ref="H27:J27" si="5">H16+H26</f>
        <v>0</v>
      </c>
      <c r="I27" s="93">
        <f t="shared" si="5"/>
        <v>0</v>
      </c>
      <c r="J27" s="93">
        <f t="shared" si="5"/>
        <v>6983.910000000018</v>
      </c>
      <c r="K27" s="92">
        <f>J27/G27*100</f>
        <v>41.134330292196609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4"/>
  <sheetViews>
    <sheetView tabSelected="1" zoomScale="90" zoomScaleNormal="90" workbookViewId="0">
      <selection activeCell="U5" sqref="U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1956808.1800000002</v>
      </c>
      <c r="H10" s="64">
        <f>H11</f>
        <v>3122411</v>
      </c>
      <c r="I10" s="64">
        <f>I11</f>
        <v>3330092</v>
      </c>
      <c r="J10" s="64">
        <f>J11</f>
        <v>3192222.1100000003</v>
      </c>
      <c r="K10" s="68">
        <f t="shared" ref="K10:K26" si="0">(J10*100)/G10</f>
        <v>163.13413561057374</v>
      </c>
      <c r="L10" s="68">
        <f t="shared" ref="L10:L26" si="1">(J10*100)/I10</f>
        <v>95.859877444827347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G12+G17+G20+G23</f>
        <v>1956808.1800000002</v>
      </c>
      <c r="H11" s="64">
        <f>H12+H17+H20+H23</f>
        <v>3122411</v>
      </c>
      <c r="I11" s="64">
        <f>I12+I17+I20+I23</f>
        <v>3330092</v>
      </c>
      <c r="J11" s="64">
        <f>J12+J17+J20+J23</f>
        <v>3192222.1100000003</v>
      </c>
      <c r="K11" s="64">
        <f t="shared" si="0"/>
        <v>163.13413561057374</v>
      </c>
      <c r="L11" s="64">
        <f t="shared" si="1"/>
        <v>95.859877444827347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>G13+G15</f>
        <v>18383.78</v>
      </c>
      <c r="H12" s="64">
        <f>H13+H15</f>
        <v>0</v>
      </c>
      <c r="I12" s="64">
        <f>I13+I15</f>
        <v>0</v>
      </c>
      <c r="J12" s="64">
        <f>J13+J15</f>
        <v>6896.38</v>
      </c>
      <c r="K12" s="64">
        <f t="shared" si="0"/>
        <v>37.513394960122461</v>
      </c>
      <c r="L12" s="64" t="e">
        <f t="shared" si="1"/>
        <v>#DIV/0!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>G14</f>
        <v>6096.28</v>
      </c>
      <c r="H13" s="64">
        <f>H14</f>
        <v>0</v>
      </c>
      <c r="I13" s="64">
        <f>I14</f>
        <v>0</v>
      </c>
      <c r="J13" s="64">
        <f>J14</f>
        <v>6896.38</v>
      </c>
      <c r="K13" s="64">
        <f t="shared" si="0"/>
        <v>113.12439717335819</v>
      </c>
      <c r="L13" s="64" t="e">
        <f t="shared" si="1"/>
        <v>#DIV/0!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6096.28</v>
      </c>
      <c r="H14" s="65">
        <v>0</v>
      </c>
      <c r="I14" s="65">
        <v>0</v>
      </c>
      <c r="J14" s="65">
        <v>6896.38</v>
      </c>
      <c r="K14" s="65">
        <f t="shared" si="0"/>
        <v>113.12439717335819</v>
      </c>
      <c r="L14" s="65" t="e">
        <f t="shared" si="1"/>
        <v>#DIV/0!</v>
      </c>
    </row>
    <row r="15" spans="2:12" x14ac:dyDescent="0.25">
      <c r="B15" s="64"/>
      <c r="C15" s="64"/>
      <c r="D15" s="64" t="s">
        <v>58</v>
      </c>
      <c r="E15" s="64"/>
      <c r="F15" s="64" t="s">
        <v>59</v>
      </c>
      <c r="G15" s="64">
        <f>G16</f>
        <v>12287.5</v>
      </c>
      <c r="H15" s="64">
        <f>H16</f>
        <v>0</v>
      </c>
      <c r="I15" s="64">
        <f>I16</f>
        <v>0</v>
      </c>
      <c r="J15" s="64">
        <f>J16</f>
        <v>0</v>
      </c>
      <c r="K15" s="64">
        <f t="shared" si="0"/>
        <v>0</v>
      </c>
      <c r="L15" s="64" t="e">
        <f t="shared" si="1"/>
        <v>#DIV/0!</v>
      </c>
    </row>
    <row r="16" spans="2:12" x14ac:dyDescent="0.25">
      <c r="B16" s="65"/>
      <c r="C16" s="65"/>
      <c r="D16" s="65"/>
      <c r="E16" s="65" t="s">
        <v>60</v>
      </c>
      <c r="F16" s="65" t="s">
        <v>61</v>
      </c>
      <c r="G16" s="65">
        <v>12287.5</v>
      </c>
      <c r="H16" s="65">
        <v>0</v>
      </c>
      <c r="I16" s="65">
        <v>0</v>
      </c>
      <c r="J16" s="65">
        <v>0</v>
      </c>
      <c r="K16" s="65">
        <f t="shared" si="0"/>
        <v>0</v>
      </c>
      <c r="L16" s="65" t="e">
        <f t="shared" si="1"/>
        <v>#DIV/0!</v>
      </c>
    </row>
    <row r="17" spans="2:12" x14ac:dyDescent="0.25">
      <c r="B17" s="64"/>
      <c r="C17" s="64" t="s">
        <v>62</v>
      </c>
      <c r="D17" s="64"/>
      <c r="E17" s="64"/>
      <c r="F17" s="64" t="s">
        <v>63</v>
      </c>
      <c r="G17" s="64">
        <f t="shared" ref="G17:J18" si="2">G18</f>
        <v>0</v>
      </c>
      <c r="H17" s="64">
        <f t="shared" si="2"/>
        <v>0</v>
      </c>
      <c r="I17" s="64">
        <f t="shared" si="2"/>
        <v>0</v>
      </c>
      <c r="J17" s="64">
        <f t="shared" si="2"/>
        <v>0</v>
      </c>
      <c r="K17" s="64" t="e">
        <f t="shared" si="0"/>
        <v>#DIV/0!</v>
      </c>
      <c r="L17" s="64" t="e">
        <f t="shared" si="1"/>
        <v>#DIV/0!</v>
      </c>
    </row>
    <row r="18" spans="2:12" x14ac:dyDescent="0.25">
      <c r="B18" s="64"/>
      <c r="C18" s="64"/>
      <c r="D18" s="64" t="s">
        <v>64</v>
      </c>
      <c r="E18" s="64"/>
      <c r="F18" s="64" t="s">
        <v>65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64">
        <f t="shared" si="2"/>
        <v>0</v>
      </c>
      <c r="K18" s="64" t="e">
        <f t="shared" si="0"/>
        <v>#DIV/0!</v>
      </c>
      <c r="L18" s="64" t="e">
        <f t="shared" si="1"/>
        <v>#DIV/0!</v>
      </c>
    </row>
    <row r="19" spans="2:12" x14ac:dyDescent="0.25">
      <c r="B19" s="65"/>
      <c r="C19" s="65"/>
      <c r="D19" s="65"/>
      <c r="E19" s="65" t="s">
        <v>66</v>
      </c>
      <c r="F19" s="65" t="s">
        <v>67</v>
      </c>
      <c r="G19" s="65">
        <v>0</v>
      </c>
      <c r="H19" s="65">
        <v>0</v>
      </c>
      <c r="I19" s="65">
        <v>0</v>
      </c>
      <c r="J19" s="65">
        <v>0</v>
      </c>
      <c r="K19" s="65" t="e">
        <f t="shared" si="0"/>
        <v>#DIV/0!</v>
      </c>
      <c r="L19" s="65" t="e">
        <f t="shared" si="1"/>
        <v>#DIV/0!</v>
      </c>
    </row>
    <row r="20" spans="2:12" x14ac:dyDescent="0.25">
      <c r="B20" s="64"/>
      <c r="C20" s="64" t="s">
        <v>68</v>
      </c>
      <c r="D20" s="64"/>
      <c r="E20" s="64"/>
      <c r="F20" s="64" t="s">
        <v>69</v>
      </c>
      <c r="G20" s="64">
        <f t="shared" ref="G20:J21" si="3">G21</f>
        <v>65.03</v>
      </c>
      <c r="H20" s="64">
        <f t="shared" si="3"/>
        <v>0</v>
      </c>
      <c r="I20" s="64">
        <f t="shared" si="3"/>
        <v>1000</v>
      </c>
      <c r="J20" s="64">
        <f t="shared" si="3"/>
        <v>532.11</v>
      </c>
      <c r="K20" s="64">
        <f t="shared" si="0"/>
        <v>818.25311394740891</v>
      </c>
      <c r="L20" s="64">
        <f t="shared" si="1"/>
        <v>53.210999999999999</v>
      </c>
    </row>
    <row r="21" spans="2:12" x14ac:dyDescent="0.25">
      <c r="B21" s="64"/>
      <c r="C21" s="64"/>
      <c r="D21" s="64" t="s">
        <v>70</v>
      </c>
      <c r="E21" s="64"/>
      <c r="F21" s="64" t="s">
        <v>71</v>
      </c>
      <c r="G21" s="64">
        <f t="shared" si="3"/>
        <v>65.03</v>
      </c>
      <c r="H21" s="64">
        <f t="shared" si="3"/>
        <v>0</v>
      </c>
      <c r="I21" s="64">
        <f t="shared" si="3"/>
        <v>1000</v>
      </c>
      <c r="J21" s="64">
        <f t="shared" si="3"/>
        <v>532.11</v>
      </c>
      <c r="K21" s="64">
        <f t="shared" si="0"/>
        <v>818.25311394740891</v>
      </c>
      <c r="L21" s="64">
        <f t="shared" si="1"/>
        <v>53.210999999999999</v>
      </c>
    </row>
    <row r="22" spans="2:12" x14ac:dyDescent="0.25">
      <c r="B22" s="65"/>
      <c r="C22" s="65"/>
      <c r="D22" s="65"/>
      <c r="E22" s="65" t="s">
        <v>72</v>
      </c>
      <c r="F22" s="65" t="s">
        <v>73</v>
      </c>
      <c r="G22" s="65">
        <v>65.03</v>
      </c>
      <c r="H22" s="65">
        <v>0</v>
      </c>
      <c r="I22" s="65">
        <v>1000</v>
      </c>
      <c r="J22" s="65">
        <v>532.11</v>
      </c>
      <c r="K22" s="65">
        <f t="shared" si="0"/>
        <v>818.25311394740891</v>
      </c>
      <c r="L22" s="65">
        <f t="shared" si="1"/>
        <v>53.210999999999999</v>
      </c>
    </row>
    <row r="23" spans="2:12" x14ac:dyDescent="0.25">
      <c r="B23" s="64"/>
      <c r="C23" s="64" t="s">
        <v>74</v>
      </c>
      <c r="D23" s="64"/>
      <c r="E23" s="64"/>
      <c r="F23" s="64" t="s">
        <v>75</v>
      </c>
      <c r="G23" s="64">
        <f>G24</f>
        <v>1938359.37</v>
      </c>
      <c r="H23" s="64">
        <f>H24</f>
        <v>3122411</v>
      </c>
      <c r="I23" s="64">
        <f>I24</f>
        <v>3329092</v>
      </c>
      <c r="J23" s="64">
        <f>J24</f>
        <v>3184793.62</v>
      </c>
      <c r="K23" s="64">
        <f t="shared" si="0"/>
        <v>164.30356874432422</v>
      </c>
      <c r="L23" s="64">
        <f t="shared" si="1"/>
        <v>95.665533424729631</v>
      </c>
    </row>
    <row r="24" spans="2:12" x14ac:dyDescent="0.25">
      <c r="B24" s="64"/>
      <c r="C24" s="64"/>
      <c r="D24" s="64" t="s">
        <v>76</v>
      </c>
      <c r="E24" s="64"/>
      <c r="F24" s="64" t="s">
        <v>77</v>
      </c>
      <c r="G24" s="64">
        <f>G25+G26</f>
        <v>1938359.37</v>
      </c>
      <c r="H24" s="64">
        <f>H25+H26</f>
        <v>3122411</v>
      </c>
      <c r="I24" s="64">
        <f>I25+I26</f>
        <v>3329092</v>
      </c>
      <c r="J24" s="64">
        <f>J25+J26</f>
        <v>3184793.62</v>
      </c>
      <c r="K24" s="64">
        <f t="shared" si="0"/>
        <v>164.30356874432422</v>
      </c>
      <c r="L24" s="64">
        <f t="shared" si="1"/>
        <v>95.665533424729631</v>
      </c>
    </row>
    <row r="25" spans="2:12" x14ac:dyDescent="0.25">
      <c r="B25" s="65"/>
      <c r="C25" s="65"/>
      <c r="D25" s="65"/>
      <c r="E25" s="65" t="s">
        <v>78</v>
      </c>
      <c r="F25" s="65" t="s">
        <v>79</v>
      </c>
      <c r="G25" s="65">
        <v>1934428.11</v>
      </c>
      <c r="H25" s="65">
        <v>2093965</v>
      </c>
      <c r="I25" s="65">
        <v>2709692</v>
      </c>
      <c r="J25" s="65">
        <v>2708870.21</v>
      </c>
      <c r="K25" s="65">
        <f t="shared" si="0"/>
        <v>140.0346798103549</v>
      </c>
      <c r="L25" s="65">
        <f t="shared" si="1"/>
        <v>99.969672198906736</v>
      </c>
    </row>
    <row r="26" spans="2:12" x14ac:dyDescent="0.25">
      <c r="B26" s="65"/>
      <c r="C26" s="65"/>
      <c r="D26" s="65"/>
      <c r="E26" s="65" t="s">
        <v>80</v>
      </c>
      <c r="F26" s="65" t="s">
        <v>81</v>
      </c>
      <c r="G26" s="65">
        <v>3931.26</v>
      </c>
      <c r="H26" s="65">
        <v>1028446</v>
      </c>
      <c r="I26" s="65">
        <v>619400</v>
      </c>
      <c r="J26" s="65">
        <v>475923.41</v>
      </c>
      <c r="K26" s="65">
        <f t="shared" si="0"/>
        <v>12106.129078209022</v>
      </c>
      <c r="L26" s="65">
        <f t="shared" si="1"/>
        <v>76.836197933484016</v>
      </c>
    </row>
    <row r="27" spans="2:12" x14ac:dyDescent="0.25">
      <c r="F27" s="35"/>
    </row>
    <row r="28" spans="2:12" x14ac:dyDescent="0.25">
      <c r="F28" s="35"/>
    </row>
    <row r="29" spans="2:12" ht="36.75" customHeight="1" x14ac:dyDescent="0.25">
      <c r="B29" s="116" t="s">
        <v>3</v>
      </c>
      <c r="C29" s="117"/>
      <c r="D29" s="117"/>
      <c r="E29" s="117"/>
      <c r="F29" s="118"/>
      <c r="G29" s="28" t="s">
        <v>46</v>
      </c>
      <c r="H29" s="28" t="s">
        <v>43</v>
      </c>
      <c r="I29" s="28" t="s">
        <v>44</v>
      </c>
      <c r="J29" s="28" t="s">
        <v>47</v>
      </c>
      <c r="K29" s="28" t="s">
        <v>6</v>
      </c>
      <c r="L29" s="28" t="s">
        <v>22</v>
      </c>
    </row>
    <row r="30" spans="2:12" x14ac:dyDescent="0.25">
      <c r="B30" s="119">
        <v>1</v>
      </c>
      <c r="C30" s="120"/>
      <c r="D30" s="120"/>
      <c r="E30" s="120"/>
      <c r="F30" s="121"/>
      <c r="G30" s="30">
        <v>2</v>
      </c>
      <c r="H30" s="30">
        <v>3</v>
      </c>
      <c r="I30" s="30">
        <v>4</v>
      </c>
      <c r="J30" s="30">
        <v>5</v>
      </c>
      <c r="K30" s="30" t="s">
        <v>13</v>
      </c>
      <c r="L30" s="30" t="s">
        <v>14</v>
      </c>
    </row>
    <row r="31" spans="2:12" x14ac:dyDescent="0.25">
      <c r="B31" s="64"/>
      <c r="C31" s="65"/>
      <c r="D31" s="66"/>
      <c r="E31" s="67"/>
      <c r="F31" s="8" t="s">
        <v>21</v>
      </c>
      <c r="G31" s="64">
        <f>G32+G75</f>
        <v>1956808.1800000002</v>
      </c>
      <c r="H31" s="64">
        <f>H32+H75</f>
        <v>3122411</v>
      </c>
      <c r="I31" s="64">
        <f>I32+I75</f>
        <v>3330092</v>
      </c>
      <c r="J31" s="64">
        <f>J32+J75</f>
        <v>3192543.34</v>
      </c>
      <c r="K31" s="69">
        <f t="shared" ref="K31:K62" si="4">(J31*100)/G31</f>
        <v>163.15055162943972</v>
      </c>
      <c r="L31" s="69">
        <f t="shared" ref="L31:L62" si="5">(J31*100)/I31</f>
        <v>95.869523724870064</v>
      </c>
    </row>
    <row r="32" spans="2:12" x14ac:dyDescent="0.25">
      <c r="B32" s="64" t="s">
        <v>82</v>
      </c>
      <c r="C32" s="64"/>
      <c r="D32" s="64"/>
      <c r="E32" s="64"/>
      <c r="F32" s="64" t="s">
        <v>83</v>
      </c>
      <c r="G32" s="64">
        <f>G33+G42+G70</f>
        <v>1952876.9200000002</v>
      </c>
      <c r="H32" s="64">
        <f>H33+H42+H70</f>
        <v>2093965</v>
      </c>
      <c r="I32" s="64">
        <f>I33+I42+I70</f>
        <v>2710692</v>
      </c>
      <c r="J32" s="64">
        <f>J33+J42+J70</f>
        <v>2715783.3</v>
      </c>
      <c r="K32" s="64">
        <f t="shared" si="4"/>
        <v>139.06576867117667</v>
      </c>
      <c r="L32" s="64">
        <f t="shared" si="5"/>
        <v>100.18782288803007</v>
      </c>
    </row>
    <row r="33" spans="2:12" x14ac:dyDescent="0.25">
      <c r="B33" s="64"/>
      <c r="C33" s="64" t="s">
        <v>84</v>
      </c>
      <c r="D33" s="64"/>
      <c r="E33" s="64"/>
      <c r="F33" s="64" t="s">
        <v>85</v>
      </c>
      <c r="G33" s="64">
        <f>G34+G37+G39</f>
        <v>1357944.46</v>
      </c>
      <c r="H33" s="64">
        <f>H34+H37+H39</f>
        <v>1659460</v>
      </c>
      <c r="I33" s="64">
        <f>I34+I37+I39</f>
        <v>1874633</v>
      </c>
      <c r="J33" s="64">
        <f>J34+J37+J39</f>
        <v>1874244.9</v>
      </c>
      <c r="K33" s="64">
        <f t="shared" si="4"/>
        <v>138.02073318963281</v>
      </c>
      <c r="L33" s="64">
        <f t="shared" si="5"/>
        <v>99.979297281121163</v>
      </c>
    </row>
    <row r="34" spans="2:12" x14ac:dyDescent="0.25">
      <c r="B34" s="64"/>
      <c r="C34" s="64"/>
      <c r="D34" s="64" t="s">
        <v>86</v>
      </c>
      <c r="E34" s="64"/>
      <c r="F34" s="64" t="s">
        <v>87</v>
      </c>
      <c r="G34" s="64">
        <f>G35+G36</f>
        <v>1118387.0599999998</v>
      </c>
      <c r="H34" s="64">
        <f>H35+H36</f>
        <v>1431104</v>
      </c>
      <c r="I34" s="64">
        <f>I35+I36</f>
        <v>1549447</v>
      </c>
      <c r="J34" s="64">
        <f>J35+J36</f>
        <v>1549416.03</v>
      </c>
      <c r="K34" s="64">
        <f t="shared" si="4"/>
        <v>138.54023221620611</v>
      </c>
      <c r="L34" s="64">
        <f t="shared" si="5"/>
        <v>99.998001222371599</v>
      </c>
    </row>
    <row r="35" spans="2:12" x14ac:dyDescent="0.25">
      <c r="B35" s="65"/>
      <c r="C35" s="65"/>
      <c r="D35" s="65"/>
      <c r="E35" s="65" t="s">
        <v>88</v>
      </c>
      <c r="F35" s="65" t="s">
        <v>89</v>
      </c>
      <c r="G35" s="65">
        <v>1116220.6599999999</v>
      </c>
      <c r="H35" s="65">
        <v>1421486</v>
      </c>
      <c r="I35" s="65">
        <v>1531986</v>
      </c>
      <c r="J35" s="65">
        <v>1531955.81</v>
      </c>
      <c r="K35" s="65">
        <f t="shared" si="4"/>
        <v>137.24488937518859</v>
      </c>
      <c r="L35" s="65">
        <f t="shared" si="5"/>
        <v>99.998029355359648</v>
      </c>
    </row>
    <row r="36" spans="2:12" x14ac:dyDescent="0.25">
      <c r="B36" s="65"/>
      <c r="C36" s="65"/>
      <c r="D36" s="65"/>
      <c r="E36" s="65" t="s">
        <v>90</v>
      </c>
      <c r="F36" s="65" t="s">
        <v>91</v>
      </c>
      <c r="G36" s="65">
        <v>2166.4</v>
      </c>
      <c r="H36" s="65">
        <v>9618</v>
      </c>
      <c r="I36" s="65">
        <v>17461</v>
      </c>
      <c r="J36" s="65">
        <v>17460.22</v>
      </c>
      <c r="K36" s="65">
        <f t="shared" si="4"/>
        <v>805.95550221565725</v>
      </c>
      <c r="L36" s="65">
        <f t="shared" si="5"/>
        <v>99.995532901895658</v>
      </c>
    </row>
    <row r="37" spans="2:12" x14ac:dyDescent="0.25">
      <c r="B37" s="64"/>
      <c r="C37" s="64"/>
      <c r="D37" s="64" t="s">
        <v>92</v>
      </c>
      <c r="E37" s="64"/>
      <c r="F37" s="64" t="s">
        <v>93</v>
      </c>
      <c r="G37" s="64">
        <f>G38</f>
        <v>53643.82</v>
      </c>
      <c r="H37" s="64">
        <f>H38</f>
        <v>53862</v>
      </c>
      <c r="I37" s="64">
        <f>I38</f>
        <v>68002</v>
      </c>
      <c r="J37" s="64">
        <f>J38</f>
        <v>67645.66</v>
      </c>
      <c r="K37" s="64">
        <f t="shared" si="4"/>
        <v>126.10149687326518</v>
      </c>
      <c r="L37" s="64">
        <f t="shared" si="5"/>
        <v>99.475986000411751</v>
      </c>
    </row>
    <row r="38" spans="2:12" x14ac:dyDescent="0.25">
      <c r="B38" s="65"/>
      <c r="C38" s="65"/>
      <c r="D38" s="65"/>
      <c r="E38" s="65" t="s">
        <v>94</v>
      </c>
      <c r="F38" s="65" t="s">
        <v>93</v>
      </c>
      <c r="G38" s="65">
        <v>53643.82</v>
      </c>
      <c r="H38" s="65">
        <v>53862</v>
      </c>
      <c r="I38" s="65">
        <v>68002</v>
      </c>
      <c r="J38" s="65">
        <v>67645.66</v>
      </c>
      <c r="K38" s="65">
        <f t="shared" si="4"/>
        <v>126.10149687326518</v>
      </c>
      <c r="L38" s="65">
        <f t="shared" si="5"/>
        <v>99.475986000411751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</f>
        <v>185913.58000000002</v>
      </c>
      <c r="H39" s="64">
        <f>H40+H41</f>
        <v>174494</v>
      </c>
      <c r="I39" s="64">
        <f>I40+I41</f>
        <v>257184</v>
      </c>
      <c r="J39" s="64">
        <f>J40+J41</f>
        <v>257183.21</v>
      </c>
      <c r="K39" s="64">
        <f t="shared" si="4"/>
        <v>138.33481663899968</v>
      </c>
      <c r="L39" s="64">
        <f t="shared" si="5"/>
        <v>99.999692826925468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1379.44</v>
      </c>
      <c r="H40" s="65">
        <v>0</v>
      </c>
      <c r="I40" s="65">
        <v>0</v>
      </c>
      <c r="J40" s="65">
        <v>1529.61</v>
      </c>
      <c r="K40" s="65">
        <f t="shared" si="4"/>
        <v>110.88630168764136</v>
      </c>
      <c r="L40" s="65" t="e">
        <f t="shared" si="5"/>
        <v>#DIV/0!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184534.14</v>
      </c>
      <c r="H41" s="65">
        <v>174494</v>
      </c>
      <c r="I41" s="65">
        <v>257184</v>
      </c>
      <c r="J41" s="65">
        <v>255653.6</v>
      </c>
      <c r="K41" s="65">
        <f t="shared" si="4"/>
        <v>138.54000132441615</v>
      </c>
      <c r="L41" s="65">
        <f t="shared" si="5"/>
        <v>99.404939654099792</v>
      </c>
    </row>
    <row r="42" spans="2:12" x14ac:dyDescent="0.25">
      <c r="B42" s="64"/>
      <c r="C42" s="64" t="s">
        <v>101</v>
      </c>
      <c r="D42" s="64"/>
      <c r="E42" s="64"/>
      <c r="F42" s="64" t="s">
        <v>102</v>
      </c>
      <c r="G42" s="64">
        <f>G43+G47+G53+G63+G65</f>
        <v>591495.68000000005</v>
      </c>
      <c r="H42" s="64">
        <f>H43+H47+H53+H63+H65</f>
        <v>431692</v>
      </c>
      <c r="I42" s="64">
        <f>I43+I47+I53+I63+I65</f>
        <v>832746</v>
      </c>
      <c r="J42" s="64">
        <f>J43+J47+J53+J63+J65</f>
        <v>838240.14999999991</v>
      </c>
      <c r="K42" s="64">
        <f t="shared" si="4"/>
        <v>141.71534608672036</v>
      </c>
      <c r="L42" s="64">
        <f t="shared" si="5"/>
        <v>100.65976300096308</v>
      </c>
    </row>
    <row r="43" spans="2:12" x14ac:dyDescent="0.25">
      <c r="B43" s="64"/>
      <c r="C43" s="64"/>
      <c r="D43" s="64" t="s">
        <v>103</v>
      </c>
      <c r="E43" s="64"/>
      <c r="F43" s="64" t="s">
        <v>104</v>
      </c>
      <c r="G43" s="64">
        <f>G44+G45+G46</f>
        <v>70767.58</v>
      </c>
      <c r="H43" s="64">
        <f>H44+H45+H46</f>
        <v>66126</v>
      </c>
      <c r="I43" s="64">
        <f>I44+I45+I46</f>
        <v>73126</v>
      </c>
      <c r="J43" s="64">
        <f>J44+J45+J46</f>
        <v>73090.83</v>
      </c>
      <c r="K43" s="64">
        <f t="shared" si="4"/>
        <v>103.28292983877645</v>
      </c>
      <c r="L43" s="64">
        <f t="shared" si="5"/>
        <v>99.951904931214614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3445.31</v>
      </c>
      <c r="H44" s="65">
        <v>2556</v>
      </c>
      <c r="I44" s="65">
        <v>2556</v>
      </c>
      <c r="J44" s="65">
        <v>2239.39</v>
      </c>
      <c r="K44" s="65">
        <f t="shared" si="4"/>
        <v>64.99821496469113</v>
      </c>
      <c r="L44" s="65">
        <f t="shared" si="5"/>
        <v>87.613067292644757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66121.55</v>
      </c>
      <c r="H45" s="65">
        <v>62110</v>
      </c>
      <c r="I45" s="65">
        <v>69110</v>
      </c>
      <c r="J45" s="65">
        <v>68541.440000000002</v>
      </c>
      <c r="K45" s="65">
        <f t="shared" si="4"/>
        <v>103.65975994210662</v>
      </c>
      <c r="L45" s="65">
        <f t="shared" si="5"/>
        <v>99.177311532339743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1200.72</v>
      </c>
      <c r="H46" s="65">
        <v>1460</v>
      </c>
      <c r="I46" s="65">
        <v>1460</v>
      </c>
      <c r="J46" s="65">
        <v>2310</v>
      </c>
      <c r="K46" s="65">
        <f t="shared" si="4"/>
        <v>192.38456925844494</v>
      </c>
      <c r="L46" s="65">
        <f t="shared" si="5"/>
        <v>158.21917808219177</v>
      </c>
    </row>
    <row r="47" spans="2:12" x14ac:dyDescent="0.25">
      <c r="B47" s="64"/>
      <c r="C47" s="64"/>
      <c r="D47" s="64" t="s">
        <v>111</v>
      </c>
      <c r="E47" s="64"/>
      <c r="F47" s="64" t="s">
        <v>112</v>
      </c>
      <c r="G47" s="64">
        <f>G48+G49+G50+G51+G52</f>
        <v>74434.61</v>
      </c>
      <c r="H47" s="64">
        <f>H48+H49+H50+H51+H52</f>
        <v>79480</v>
      </c>
      <c r="I47" s="64">
        <f>I48+I49+I50+I51+I52</f>
        <v>82480</v>
      </c>
      <c r="J47" s="64">
        <f>J48+J49+J50+J51+J52</f>
        <v>64657.060000000005</v>
      </c>
      <c r="K47" s="64">
        <f t="shared" si="4"/>
        <v>86.864242319533886</v>
      </c>
      <c r="L47" s="64">
        <f t="shared" si="5"/>
        <v>78.391197866149369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36171.919999999998</v>
      </c>
      <c r="H48" s="65">
        <v>31437</v>
      </c>
      <c r="I48" s="65">
        <v>32437</v>
      </c>
      <c r="J48" s="65">
        <v>31623.38</v>
      </c>
      <c r="K48" s="65">
        <f t="shared" si="4"/>
        <v>87.425218235581639</v>
      </c>
      <c r="L48" s="65">
        <f t="shared" si="5"/>
        <v>97.491691586768198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36649.699999999997</v>
      </c>
      <c r="H49" s="65">
        <v>46490</v>
      </c>
      <c r="I49" s="65">
        <v>46490</v>
      </c>
      <c r="J49" s="65">
        <v>30581.41</v>
      </c>
      <c r="K49" s="65">
        <f t="shared" si="4"/>
        <v>83.442456554896779</v>
      </c>
      <c r="L49" s="65">
        <f t="shared" si="5"/>
        <v>65.780619488061944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948.39</v>
      </c>
      <c r="H50" s="65">
        <v>823</v>
      </c>
      <c r="I50" s="65">
        <v>2823</v>
      </c>
      <c r="J50" s="65">
        <v>2198.73</v>
      </c>
      <c r="K50" s="65">
        <f t="shared" si="4"/>
        <v>231.83816784234335</v>
      </c>
      <c r="L50" s="65">
        <f t="shared" si="5"/>
        <v>77.886291179596171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664.6</v>
      </c>
      <c r="H51" s="65">
        <v>531</v>
      </c>
      <c r="I51" s="65">
        <v>531</v>
      </c>
      <c r="J51" s="65">
        <v>52.4</v>
      </c>
      <c r="K51" s="65">
        <f t="shared" si="4"/>
        <v>7.8844417694854041</v>
      </c>
      <c r="L51" s="65">
        <f t="shared" si="5"/>
        <v>9.8681732580037664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0</v>
      </c>
      <c r="H52" s="65">
        <v>199</v>
      </c>
      <c r="I52" s="65">
        <v>199</v>
      </c>
      <c r="J52" s="65">
        <v>201.14</v>
      </c>
      <c r="K52" s="65" t="e">
        <f t="shared" si="4"/>
        <v>#DIV/0!</v>
      </c>
      <c r="L52" s="65">
        <f t="shared" si="5"/>
        <v>101.07537688442211</v>
      </c>
    </row>
    <row r="53" spans="2:12" x14ac:dyDescent="0.25">
      <c r="B53" s="64"/>
      <c r="C53" s="64"/>
      <c r="D53" s="64" t="s">
        <v>123</v>
      </c>
      <c r="E53" s="64"/>
      <c r="F53" s="64" t="s">
        <v>124</v>
      </c>
      <c r="G53" s="64">
        <f>G54+G55+G56+G57+G58+G59+G60+G61+G62</f>
        <v>434752.57</v>
      </c>
      <c r="H53" s="64">
        <f>H54+H55+H56+H57+H58+H59+H60+H61+H62</f>
        <v>274592</v>
      </c>
      <c r="I53" s="64">
        <f>I54+I55+I56+I57+I58+I59+I60+I61+I62</f>
        <v>668592</v>
      </c>
      <c r="J53" s="64">
        <f>J54+J55+J56+J57+J58+J59+J60+J61+J62</f>
        <v>689933.78999999992</v>
      </c>
      <c r="K53" s="64">
        <f t="shared" si="4"/>
        <v>158.69573582969272</v>
      </c>
      <c r="L53" s="64">
        <f t="shared" si="5"/>
        <v>103.1920498600043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138643.98000000001</v>
      </c>
      <c r="H54" s="65">
        <v>119451</v>
      </c>
      <c r="I54" s="65">
        <v>204451</v>
      </c>
      <c r="J54" s="65">
        <v>229807.02</v>
      </c>
      <c r="K54" s="65">
        <f t="shared" si="4"/>
        <v>165.75333454795512</v>
      </c>
      <c r="L54" s="65">
        <f t="shared" si="5"/>
        <v>112.40200341402097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16153.72</v>
      </c>
      <c r="H55" s="65">
        <v>3982</v>
      </c>
      <c r="I55" s="65">
        <v>13982</v>
      </c>
      <c r="J55" s="65">
        <v>11915.57</v>
      </c>
      <c r="K55" s="65">
        <f t="shared" si="4"/>
        <v>73.763628439764958</v>
      </c>
      <c r="L55" s="65">
        <f t="shared" si="5"/>
        <v>85.220783864969249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2221.25</v>
      </c>
      <c r="H56" s="65">
        <v>1991</v>
      </c>
      <c r="I56" s="65">
        <v>3691</v>
      </c>
      <c r="J56" s="65">
        <v>3665.75</v>
      </c>
      <c r="K56" s="65">
        <f t="shared" si="4"/>
        <v>165.03095104108047</v>
      </c>
      <c r="L56" s="65">
        <f t="shared" si="5"/>
        <v>99.315903549173669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16107.74</v>
      </c>
      <c r="H57" s="65">
        <v>20184</v>
      </c>
      <c r="I57" s="65">
        <v>20184</v>
      </c>
      <c r="J57" s="65">
        <v>15153.95</v>
      </c>
      <c r="K57" s="65">
        <f t="shared" si="4"/>
        <v>94.078685153845299</v>
      </c>
      <c r="L57" s="65">
        <f t="shared" si="5"/>
        <v>75.079022988505741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5799.77</v>
      </c>
      <c r="H58" s="65">
        <v>5309</v>
      </c>
      <c r="I58" s="65">
        <v>5409</v>
      </c>
      <c r="J58" s="65">
        <v>6540.82</v>
      </c>
      <c r="K58" s="65">
        <f t="shared" si="4"/>
        <v>112.77723082122222</v>
      </c>
      <c r="L58" s="65">
        <f t="shared" si="5"/>
        <v>120.9247550378998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1478.17</v>
      </c>
      <c r="H59" s="65">
        <v>2920</v>
      </c>
      <c r="I59" s="65">
        <v>7920</v>
      </c>
      <c r="J59" s="65">
        <v>2533.7199999999998</v>
      </c>
      <c r="K59" s="65">
        <f t="shared" si="4"/>
        <v>171.40924250931894</v>
      </c>
      <c r="L59" s="65">
        <f t="shared" si="5"/>
        <v>31.99141414141414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234783.1</v>
      </c>
      <c r="H60" s="65">
        <v>102197</v>
      </c>
      <c r="I60" s="65">
        <v>394397</v>
      </c>
      <c r="J60" s="65">
        <v>402620.26</v>
      </c>
      <c r="K60" s="65">
        <f t="shared" si="4"/>
        <v>171.48604818660286</v>
      </c>
      <c r="L60" s="65">
        <f t="shared" si="5"/>
        <v>102.0850209306866</v>
      </c>
    </row>
    <row r="61" spans="2:12" x14ac:dyDescent="0.25">
      <c r="B61" s="65"/>
      <c r="C61" s="65"/>
      <c r="D61" s="65"/>
      <c r="E61" s="65" t="s">
        <v>139</v>
      </c>
      <c r="F61" s="65" t="s">
        <v>140</v>
      </c>
      <c r="G61" s="65">
        <v>0</v>
      </c>
      <c r="H61" s="65">
        <v>133</v>
      </c>
      <c r="I61" s="65">
        <v>133</v>
      </c>
      <c r="J61" s="65">
        <v>0</v>
      </c>
      <c r="K61" s="65" t="e">
        <f t="shared" si="4"/>
        <v>#DIV/0!</v>
      </c>
      <c r="L61" s="65">
        <f t="shared" si="5"/>
        <v>0</v>
      </c>
    </row>
    <row r="62" spans="2:12" x14ac:dyDescent="0.25">
      <c r="B62" s="65"/>
      <c r="C62" s="65"/>
      <c r="D62" s="65"/>
      <c r="E62" s="65" t="s">
        <v>141</v>
      </c>
      <c r="F62" s="65" t="s">
        <v>142</v>
      </c>
      <c r="G62" s="65">
        <v>19564.84</v>
      </c>
      <c r="H62" s="65">
        <v>18425</v>
      </c>
      <c r="I62" s="65">
        <v>18425</v>
      </c>
      <c r="J62" s="65">
        <v>17696.7</v>
      </c>
      <c r="K62" s="65">
        <f t="shared" si="4"/>
        <v>90.451544709795741</v>
      </c>
      <c r="L62" s="65">
        <f t="shared" si="5"/>
        <v>96.047218453188606</v>
      </c>
    </row>
    <row r="63" spans="2:12" x14ac:dyDescent="0.25">
      <c r="B63" s="64"/>
      <c r="C63" s="64"/>
      <c r="D63" s="64" t="s">
        <v>143</v>
      </c>
      <c r="E63" s="64"/>
      <c r="F63" s="64" t="s">
        <v>144</v>
      </c>
      <c r="G63" s="64">
        <f>G64</f>
        <v>6901.55</v>
      </c>
      <c r="H63" s="64">
        <f>H64</f>
        <v>8627</v>
      </c>
      <c r="I63" s="64">
        <f>I64</f>
        <v>7127</v>
      </c>
      <c r="J63" s="64">
        <f>J64</f>
        <v>5637.36</v>
      </c>
      <c r="K63" s="64">
        <f t="shared" ref="K63:K83" si="6">(J63*100)/G63</f>
        <v>81.682520593200081</v>
      </c>
      <c r="L63" s="64">
        <f t="shared" ref="L63:L83" si="7">(J63*100)/I63</f>
        <v>79.098638978532335</v>
      </c>
    </row>
    <row r="64" spans="2:12" x14ac:dyDescent="0.25">
      <c r="B64" s="65"/>
      <c r="C64" s="65"/>
      <c r="D64" s="65"/>
      <c r="E64" s="65" t="s">
        <v>145</v>
      </c>
      <c r="F64" s="65" t="s">
        <v>146</v>
      </c>
      <c r="G64" s="65">
        <v>6901.55</v>
      </c>
      <c r="H64" s="65">
        <v>8627</v>
      </c>
      <c r="I64" s="65">
        <v>7127</v>
      </c>
      <c r="J64" s="65">
        <v>5637.36</v>
      </c>
      <c r="K64" s="65">
        <f t="shared" si="6"/>
        <v>81.682520593200081</v>
      </c>
      <c r="L64" s="65">
        <f t="shared" si="7"/>
        <v>79.098638978532335</v>
      </c>
    </row>
    <row r="65" spans="2:12" x14ac:dyDescent="0.25">
      <c r="B65" s="64"/>
      <c r="C65" s="64"/>
      <c r="D65" s="64" t="s">
        <v>147</v>
      </c>
      <c r="E65" s="64"/>
      <c r="F65" s="64" t="s">
        <v>148</v>
      </c>
      <c r="G65" s="64">
        <f>G66+G67+G68+G69</f>
        <v>4639.37</v>
      </c>
      <c r="H65" s="64">
        <f>H66+H67+H68+H69</f>
        <v>2867</v>
      </c>
      <c r="I65" s="64">
        <f>I66+I67+I68+I69</f>
        <v>1421</v>
      </c>
      <c r="J65" s="64">
        <f>J66+J67+J68+J69</f>
        <v>4921.1099999999997</v>
      </c>
      <c r="K65" s="64">
        <f t="shared" si="6"/>
        <v>106.07280729926693</v>
      </c>
      <c r="L65" s="64">
        <f t="shared" si="7"/>
        <v>346.31315974665728</v>
      </c>
    </row>
    <row r="66" spans="2:12" x14ac:dyDescent="0.25">
      <c r="B66" s="65"/>
      <c r="C66" s="65"/>
      <c r="D66" s="65"/>
      <c r="E66" s="65" t="s">
        <v>149</v>
      </c>
      <c r="F66" s="65" t="s">
        <v>150</v>
      </c>
      <c r="G66" s="65">
        <v>4162.25</v>
      </c>
      <c r="H66" s="65">
        <v>0</v>
      </c>
      <c r="I66" s="65">
        <v>0</v>
      </c>
      <c r="J66" s="65">
        <v>4184.28</v>
      </c>
      <c r="K66" s="65">
        <f t="shared" si="6"/>
        <v>100.52928103790018</v>
      </c>
      <c r="L66" s="65" t="e">
        <f t="shared" si="7"/>
        <v>#DIV/0!</v>
      </c>
    </row>
    <row r="67" spans="2:12" x14ac:dyDescent="0.25">
      <c r="B67" s="65"/>
      <c r="C67" s="65"/>
      <c r="D67" s="65"/>
      <c r="E67" s="65" t="s">
        <v>151</v>
      </c>
      <c r="F67" s="65" t="s">
        <v>152</v>
      </c>
      <c r="G67" s="65">
        <v>369.22</v>
      </c>
      <c r="H67" s="65">
        <v>664</v>
      </c>
      <c r="I67" s="65">
        <v>664</v>
      </c>
      <c r="J67" s="65">
        <v>556.83000000000004</v>
      </c>
      <c r="K67" s="65">
        <f t="shared" si="6"/>
        <v>150.81252369860786</v>
      </c>
      <c r="L67" s="65">
        <f t="shared" si="7"/>
        <v>83.859939759036138</v>
      </c>
    </row>
    <row r="68" spans="2:12" x14ac:dyDescent="0.25">
      <c r="B68" s="65"/>
      <c r="C68" s="65"/>
      <c r="D68" s="65"/>
      <c r="E68" s="65" t="s">
        <v>153</v>
      </c>
      <c r="F68" s="65" t="s">
        <v>154</v>
      </c>
      <c r="G68" s="65">
        <v>0</v>
      </c>
      <c r="H68" s="65">
        <v>212</v>
      </c>
      <c r="I68" s="65">
        <v>212</v>
      </c>
      <c r="J68" s="65">
        <v>180</v>
      </c>
      <c r="K68" s="65" t="e">
        <f t="shared" si="6"/>
        <v>#DIV/0!</v>
      </c>
      <c r="L68" s="65">
        <f t="shared" si="7"/>
        <v>84.905660377358487</v>
      </c>
    </row>
    <row r="69" spans="2:12" x14ac:dyDescent="0.25">
      <c r="B69" s="65"/>
      <c r="C69" s="65"/>
      <c r="D69" s="65"/>
      <c r="E69" s="65" t="s">
        <v>155</v>
      </c>
      <c r="F69" s="65" t="s">
        <v>156</v>
      </c>
      <c r="G69" s="65">
        <v>107.9</v>
      </c>
      <c r="H69" s="65">
        <v>1991</v>
      </c>
      <c r="I69" s="65">
        <v>545</v>
      </c>
      <c r="J69" s="65">
        <v>0</v>
      </c>
      <c r="K69" s="65">
        <f t="shared" si="6"/>
        <v>0</v>
      </c>
      <c r="L69" s="65">
        <f t="shared" si="7"/>
        <v>0</v>
      </c>
    </row>
    <row r="70" spans="2:12" x14ac:dyDescent="0.25">
      <c r="B70" s="64"/>
      <c r="C70" s="64" t="s">
        <v>157</v>
      </c>
      <c r="D70" s="64"/>
      <c r="E70" s="64"/>
      <c r="F70" s="64" t="s">
        <v>158</v>
      </c>
      <c r="G70" s="64">
        <f>G71+G73</f>
        <v>3436.7799999999997</v>
      </c>
      <c r="H70" s="64">
        <f>H71+H73</f>
        <v>2813</v>
      </c>
      <c r="I70" s="64">
        <f>I71+I73</f>
        <v>3313</v>
      </c>
      <c r="J70" s="64">
        <f>J71+J73</f>
        <v>3298.25</v>
      </c>
      <c r="K70" s="64">
        <f t="shared" si="6"/>
        <v>95.969192092598306</v>
      </c>
      <c r="L70" s="64">
        <f t="shared" si="7"/>
        <v>99.554784183519473</v>
      </c>
    </row>
    <row r="71" spans="2:12" x14ac:dyDescent="0.25">
      <c r="B71" s="64"/>
      <c r="C71" s="64"/>
      <c r="D71" s="64" t="s">
        <v>159</v>
      </c>
      <c r="E71" s="64"/>
      <c r="F71" s="64" t="s">
        <v>160</v>
      </c>
      <c r="G71" s="64">
        <f>G72</f>
        <v>261.54000000000002</v>
      </c>
      <c r="H71" s="64">
        <f>H72</f>
        <v>53</v>
      </c>
      <c r="I71" s="64">
        <f>I72</f>
        <v>53</v>
      </c>
      <c r="J71" s="64">
        <f>J72</f>
        <v>46</v>
      </c>
      <c r="K71" s="64">
        <f t="shared" si="6"/>
        <v>17.58813183451862</v>
      </c>
      <c r="L71" s="64">
        <f t="shared" si="7"/>
        <v>86.79245283018868</v>
      </c>
    </row>
    <row r="72" spans="2:12" x14ac:dyDescent="0.25">
      <c r="B72" s="65"/>
      <c r="C72" s="65"/>
      <c r="D72" s="65"/>
      <c r="E72" s="65" t="s">
        <v>161</v>
      </c>
      <c r="F72" s="65" t="s">
        <v>162</v>
      </c>
      <c r="G72" s="65">
        <v>261.54000000000002</v>
      </c>
      <c r="H72" s="65">
        <v>53</v>
      </c>
      <c r="I72" s="65">
        <v>53</v>
      </c>
      <c r="J72" s="65">
        <v>46</v>
      </c>
      <c r="K72" s="65">
        <f t="shared" si="6"/>
        <v>17.58813183451862</v>
      </c>
      <c r="L72" s="65">
        <f t="shared" si="7"/>
        <v>86.79245283018868</v>
      </c>
    </row>
    <row r="73" spans="2:12" x14ac:dyDescent="0.25">
      <c r="B73" s="64"/>
      <c r="C73" s="64"/>
      <c r="D73" s="64" t="s">
        <v>163</v>
      </c>
      <c r="E73" s="64"/>
      <c r="F73" s="64" t="s">
        <v>164</v>
      </c>
      <c r="G73" s="64">
        <f>G74</f>
        <v>3175.24</v>
      </c>
      <c r="H73" s="64">
        <f>H74</f>
        <v>2760</v>
      </c>
      <c r="I73" s="64">
        <f>I74</f>
        <v>3260</v>
      </c>
      <c r="J73" s="64">
        <f>J74</f>
        <v>3252.25</v>
      </c>
      <c r="K73" s="64">
        <f t="shared" si="6"/>
        <v>102.42532847910709</v>
      </c>
      <c r="L73" s="64">
        <f t="shared" si="7"/>
        <v>99.762269938650306</v>
      </c>
    </row>
    <row r="74" spans="2:12" x14ac:dyDescent="0.25">
      <c r="B74" s="65"/>
      <c r="C74" s="65"/>
      <c r="D74" s="65"/>
      <c r="E74" s="65" t="s">
        <v>165</v>
      </c>
      <c r="F74" s="65" t="s">
        <v>166</v>
      </c>
      <c r="G74" s="65">
        <v>3175.24</v>
      </c>
      <c r="H74" s="65">
        <v>2760</v>
      </c>
      <c r="I74" s="65">
        <v>3260</v>
      </c>
      <c r="J74" s="65">
        <v>3252.25</v>
      </c>
      <c r="K74" s="65">
        <f t="shared" si="6"/>
        <v>102.42532847910709</v>
      </c>
      <c r="L74" s="65">
        <f t="shared" si="7"/>
        <v>99.762269938650306</v>
      </c>
    </row>
    <row r="75" spans="2:12" x14ac:dyDescent="0.25">
      <c r="B75" s="64" t="s">
        <v>167</v>
      </c>
      <c r="C75" s="64"/>
      <c r="D75" s="64"/>
      <c r="E75" s="64"/>
      <c r="F75" s="64" t="s">
        <v>168</v>
      </c>
      <c r="G75" s="64">
        <f>G76+G81</f>
        <v>3931.26</v>
      </c>
      <c r="H75" s="64">
        <f>H76+H81</f>
        <v>1028446</v>
      </c>
      <c r="I75" s="64">
        <f>I76+I81</f>
        <v>619400</v>
      </c>
      <c r="J75" s="64">
        <f>J76+J81</f>
        <v>476760.04000000004</v>
      </c>
      <c r="K75" s="64">
        <f t="shared" si="6"/>
        <v>12127.410550307026</v>
      </c>
      <c r="L75" s="64">
        <f t="shared" si="7"/>
        <v>76.971268969970936</v>
      </c>
    </row>
    <row r="76" spans="2:12" x14ac:dyDescent="0.25">
      <c r="B76" s="64"/>
      <c r="C76" s="64" t="s">
        <v>169</v>
      </c>
      <c r="D76" s="64"/>
      <c r="E76" s="64"/>
      <c r="F76" s="64" t="s">
        <v>170</v>
      </c>
      <c r="G76" s="64">
        <f>G77+G79</f>
        <v>3931.26</v>
      </c>
      <c r="H76" s="64">
        <f>H77+H79</f>
        <v>2446</v>
      </c>
      <c r="I76" s="64">
        <f>I77+I79</f>
        <v>2400</v>
      </c>
      <c r="J76" s="64">
        <f>J77+J79</f>
        <v>3236.1400000000003</v>
      </c>
      <c r="K76" s="64">
        <f t="shared" si="6"/>
        <v>82.318137187568354</v>
      </c>
      <c r="L76" s="64">
        <f t="shared" si="7"/>
        <v>134.83916666666667</v>
      </c>
    </row>
    <row r="77" spans="2:12" x14ac:dyDescent="0.25">
      <c r="B77" s="64"/>
      <c r="C77" s="64"/>
      <c r="D77" s="64" t="s">
        <v>171</v>
      </c>
      <c r="E77" s="64"/>
      <c r="F77" s="64" t="s">
        <v>172</v>
      </c>
      <c r="G77" s="64">
        <f>G78</f>
        <v>0</v>
      </c>
      <c r="H77" s="64">
        <f>H78</f>
        <v>0</v>
      </c>
      <c r="I77" s="64">
        <f>I78</f>
        <v>0</v>
      </c>
      <c r="J77" s="64">
        <f>J78</f>
        <v>836.63</v>
      </c>
      <c r="K77" s="64" t="e">
        <f t="shared" si="6"/>
        <v>#DIV/0!</v>
      </c>
      <c r="L77" s="64" t="e">
        <f t="shared" si="7"/>
        <v>#DIV/0!</v>
      </c>
    </row>
    <row r="78" spans="2:12" x14ac:dyDescent="0.25">
      <c r="B78" s="65"/>
      <c r="C78" s="65"/>
      <c r="D78" s="65"/>
      <c r="E78" s="65" t="s">
        <v>173</v>
      </c>
      <c r="F78" s="65" t="s">
        <v>174</v>
      </c>
      <c r="G78" s="65">
        <v>0</v>
      </c>
      <c r="H78" s="65">
        <v>0</v>
      </c>
      <c r="I78" s="65">
        <v>0</v>
      </c>
      <c r="J78" s="65">
        <v>836.63</v>
      </c>
      <c r="K78" s="65" t="e">
        <f t="shared" si="6"/>
        <v>#DIV/0!</v>
      </c>
      <c r="L78" s="65" t="e">
        <f t="shared" si="7"/>
        <v>#DIV/0!</v>
      </c>
    </row>
    <row r="79" spans="2:12" x14ac:dyDescent="0.25">
      <c r="B79" s="64"/>
      <c r="C79" s="64"/>
      <c r="D79" s="64" t="s">
        <v>175</v>
      </c>
      <c r="E79" s="64"/>
      <c r="F79" s="64" t="s">
        <v>176</v>
      </c>
      <c r="G79" s="64">
        <f>G80</f>
        <v>3931.26</v>
      </c>
      <c r="H79" s="64">
        <f>H80</f>
        <v>2446</v>
      </c>
      <c r="I79" s="64">
        <f>I80</f>
        <v>2400</v>
      </c>
      <c r="J79" s="64">
        <f>J80</f>
        <v>2399.5100000000002</v>
      </c>
      <c r="K79" s="64">
        <f t="shared" si="6"/>
        <v>61.03666508956416</v>
      </c>
      <c r="L79" s="64">
        <f t="shared" si="7"/>
        <v>99.979583333333338</v>
      </c>
    </row>
    <row r="80" spans="2:12" x14ac:dyDescent="0.25">
      <c r="B80" s="65"/>
      <c r="C80" s="65"/>
      <c r="D80" s="65"/>
      <c r="E80" s="65" t="s">
        <v>177</v>
      </c>
      <c r="F80" s="65" t="s">
        <v>178</v>
      </c>
      <c r="G80" s="65">
        <v>3931.26</v>
      </c>
      <c r="H80" s="65">
        <v>2446</v>
      </c>
      <c r="I80" s="65">
        <v>2400</v>
      </c>
      <c r="J80" s="65">
        <v>2399.5100000000002</v>
      </c>
      <c r="K80" s="65">
        <f t="shared" si="6"/>
        <v>61.03666508956416</v>
      </c>
      <c r="L80" s="65">
        <f t="shared" si="7"/>
        <v>99.979583333333338</v>
      </c>
    </row>
    <row r="81" spans="2:12" x14ac:dyDescent="0.25">
      <c r="B81" s="64"/>
      <c r="C81" s="64" t="s">
        <v>179</v>
      </c>
      <c r="D81" s="64"/>
      <c r="E81" s="64"/>
      <c r="F81" s="64" t="s">
        <v>180</v>
      </c>
      <c r="G81" s="64">
        <f t="shared" ref="G81:J82" si="8">G82</f>
        <v>0</v>
      </c>
      <c r="H81" s="64">
        <f t="shared" si="8"/>
        <v>1026000</v>
      </c>
      <c r="I81" s="64">
        <f t="shared" si="8"/>
        <v>617000</v>
      </c>
      <c r="J81" s="64">
        <f t="shared" si="8"/>
        <v>473523.9</v>
      </c>
      <c r="K81" s="64" t="e">
        <f t="shared" si="6"/>
        <v>#DIV/0!</v>
      </c>
      <c r="L81" s="64">
        <f t="shared" si="7"/>
        <v>76.746175040518636</v>
      </c>
    </row>
    <row r="82" spans="2:12" x14ac:dyDescent="0.25">
      <c r="B82" s="64"/>
      <c r="C82" s="64"/>
      <c r="D82" s="64" t="s">
        <v>181</v>
      </c>
      <c r="E82" s="64"/>
      <c r="F82" s="64" t="s">
        <v>182</v>
      </c>
      <c r="G82" s="64">
        <f t="shared" si="8"/>
        <v>0</v>
      </c>
      <c r="H82" s="64">
        <f t="shared" si="8"/>
        <v>1026000</v>
      </c>
      <c r="I82" s="64">
        <f t="shared" si="8"/>
        <v>617000</v>
      </c>
      <c r="J82" s="64">
        <f t="shared" si="8"/>
        <v>473523.9</v>
      </c>
      <c r="K82" s="64" t="e">
        <f t="shared" si="6"/>
        <v>#DIV/0!</v>
      </c>
      <c r="L82" s="64">
        <f t="shared" si="7"/>
        <v>76.746175040518636</v>
      </c>
    </row>
    <row r="83" spans="2:12" x14ac:dyDescent="0.25">
      <c r="B83" s="65"/>
      <c r="C83" s="65"/>
      <c r="D83" s="65"/>
      <c r="E83" s="65" t="s">
        <v>183</v>
      </c>
      <c r="F83" s="65" t="s">
        <v>182</v>
      </c>
      <c r="G83" s="65">
        <v>0</v>
      </c>
      <c r="H83" s="65">
        <v>1026000</v>
      </c>
      <c r="I83" s="65">
        <v>617000</v>
      </c>
      <c r="J83" s="65">
        <v>473523.9</v>
      </c>
      <c r="K83" s="65" t="e">
        <f t="shared" si="6"/>
        <v>#DIV/0!</v>
      </c>
      <c r="L83" s="65">
        <f t="shared" si="7"/>
        <v>76.746175040518636</v>
      </c>
    </row>
    <row r="84" spans="2:12" x14ac:dyDescent="0.25">
      <c r="B84" s="64"/>
      <c r="C84" s="65"/>
      <c r="D84" s="66"/>
      <c r="E84" s="67"/>
      <c r="F84" s="8"/>
      <c r="G84" s="64"/>
      <c r="H84" s="64"/>
      <c r="I84" s="64"/>
      <c r="J84" s="64"/>
      <c r="K84" s="69"/>
      <c r="L84" s="69"/>
    </row>
  </sheetData>
  <mergeCells count="7">
    <mergeCell ref="B29:F29"/>
    <mergeCell ref="B30:F3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C7+C9+C11+C13</f>
        <v>1956808.1800000002</v>
      </c>
      <c r="D6" s="70">
        <f>D7+D9+D11+D13</f>
        <v>3122411</v>
      </c>
      <c r="E6" s="70">
        <f>E7+E9+E11+E13</f>
        <v>3330092</v>
      </c>
      <c r="F6" s="70">
        <f>F7+F9+F11+F13</f>
        <v>3192222.11</v>
      </c>
      <c r="G6" s="71">
        <f t="shared" ref="G6:G21" si="0">(F6*100)/C6</f>
        <v>163.13413561057374</v>
      </c>
      <c r="H6" s="71">
        <f t="shared" ref="H6:H21" si="1">(F6*100)/E6</f>
        <v>95.859877444827347</v>
      </c>
    </row>
    <row r="7" spans="1:8" x14ac:dyDescent="0.25">
      <c r="A7"/>
      <c r="B7" s="8" t="s">
        <v>184</v>
      </c>
      <c r="C7" s="70">
        <f>C8</f>
        <v>1938359.37</v>
      </c>
      <c r="D7" s="70">
        <f>D8</f>
        <v>3122411</v>
      </c>
      <c r="E7" s="70">
        <f>E8</f>
        <v>3329092</v>
      </c>
      <c r="F7" s="70">
        <f>F8</f>
        <v>3184793.62</v>
      </c>
      <c r="G7" s="71">
        <f t="shared" si="0"/>
        <v>164.30356874432422</v>
      </c>
      <c r="H7" s="71">
        <f t="shared" si="1"/>
        <v>95.665533424729631</v>
      </c>
    </row>
    <row r="8" spans="1:8" x14ac:dyDescent="0.25">
      <c r="A8"/>
      <c r="B8" s="16" t="s">
        <v>185</v>
      </c>
      <c r="C8" s="72">
        <v>1938359.37</v>
      </c>
      <c r="D8" s="72">
        <v>3122411</v>
      </c>
      <c r="E8" s="72">
        <v>3329092</v>
      </c>
      <c r="F8" s="73">
        <v>3184793.62</v>
      </c>
      <c r="G8" s="69">
        <f t="shared" si="0"/>
        <v>164.30356874432422</v>
      </c>
      <c r="H8" s="69">
        <f t="shared" si="1"/>
        <v>95.665533424729631</v>
      </c>
    </row>
    <row r="9" spans="1:8" x14ac:dyDescent="0.25">
      <c r="A9"/>
      <c r="B9" s="8" t="s">
        <v>186</v>
      </c>
      <c r="C9" s="70">
        <f>C10</f>
        <v>65.03</v>
      </c>
      <c r="D9" s="70">
        <f>D10</f>
        <v>0</v>
      </c>
      <c r="E9" s="70">
        <f>E10</f>
        <v>1000</v>
      </c>
      <c r="F9" s="70">
        <f>F10</f>
        <v>532.11</v>
      </c>
      <c r="G9" s="71">
        <f t="shared" si="0"/>
        <v>818.25311394740891</v>
      </c>
      <c r="H9" s="71">
        <f t="shared" si="1"/>
        <v>53.210999999999999</v>
      </c>
    </row>
    <row r="10" spans="1:8" x14ac:dyDescent="0.25">
      <c r="A10"/>
      <c r="B10" s="16" t="s">
        <v>187</v>
      </c>
      <c r="C10" s="72">
        <v>65.03</v>
      </c>
      <c r="D10" s="72">
        <v>0</v>
      </c>
      <c r="E10" s="72">
        <v>1000</v>
      </c>
      <c r="F10" s="73">
        <v>532.11</v>
      </c>
      <c r="G10" s="69">
        <f t="shared" si="0"/>
        <v>818.25311394740891</v>
      </c>
      <c r="H10" s="69">
        <f t="shared" si="1"/>
        <v>53.210999999999999</v>
      </c>
    </row>
    <row r="11" spans="1:8" x14ac:dyDescent="0.25">
      <c r="A11"/>
      <c r="B11" s="8" t="s">
        <v>188</v>
      </c>
      <c r="C11" s="70">
        <f>C12</f>
        <v>0</v>
      </c>
      <c r="D11" s="70">
        <f>D12</f>
        <v>0</v>
      </c>
      <c r="E11" s="70">
        <f>E12</f>
        <v>0</v>
      </c>
      <c r="F11" s="70">
        <f>F12</f>
        <v>0</v>
      </c>
      <c r="G11" s="71" t="e">
        <f t="shared" si="0"/>
        <v>#DIV/0!</v>
      </c>
      <c r="H11" s="71" t="e">
        <f t="shared" si="1"/>
        <v>#DIV/0!</v>
      </c>
    </row>
    <row r="12" spans="1:8" x14ac:dyDescent="0.25">
      <c r="A12"/>
      <c r="B12" s="16" t="s">
        <v>189</v>
      </c>
      <c r="C12" s="72">
        <v>0</v>
      </c>
      <c r="D12" s="72">
        <v>0</v>
      </c>
      <c r="E12" s="72">
        <v>0</v>
      </c>
      <c r="F12" s="73">
        <v>0</v>
      </c>
      <c r="G12" s="69" t="e">
        <f t="shared" si="0"/>
        <v>#DIV/0!</v>
      </c>
      <c r="H12" s="69" t="e">
        <f t="shared" si="1"/>
        <v>#DIV/0!</v>
      </c>
    </row>
    <row r="13" spans="1:8" x14ac:dyDescent="0.25">
      <c r="A13"/>
      <c r="B13" s="8" t="s">
        <v>190</v>
      </c>
      <c r="C13" s="70">
        <f>C14</f>
        <v>18383.78</v>
      </c>
      <c r="D13" s="70">
        <f>D14</f>
        <v>0</v>
      </c>
      <c r="E13" s="70">
        <f>E14</f>
        <v>0</v>
      </c>
      <c r="F13" s="70">
        <f>F14</f>
        <v>6896.38</v>
      </c>
      <c r="G13" s="71">
        <f t="shared" si="0"/>
        <v>37.513394960122461</v>
      </c>
      <c r="H13" s="71" t="e">
        <f t="shared" si="1"/>
        <v>#DIV/0!</v>
      </c>
    </row>
    <row r="14" spans="1:8" x14ac:dyDescent="0.25">
      <c r="A14"/>
      <c r="B14" s="16" t="s">
        <v>191</v>
      </c>
      <c r="C14" s="72">
        <v>18383.78</v>
      </c>
      <c r="D14" s="72">
        <v>0</v>
      </c>
      <c r="E14" s="72">
        <v>0</v>
      </c>
      <c r="F14" s="73">
        <v>6896.38</v>
      </c>
      <c r="G14" s="69">
        <f t="shared" si="0"/>
        <v>37.513394960122461</v>
      </c>
      <c r="H14" s="69" t="e">
        <f t="shared" si="1"/>
        <v>#DIV/0!</v>
      </c>
    </row>
    <row r="15" spans="1:8" x14ac:dyDescent="0.25">
      <c r="B15" s="8" t="s">
        <v>32</v>
      </c>
      <c r="C15" s="74">
        <f>C16+C18+C20</f>
        <v>1956808.1800000002</v>
      </c>
      <c r="D15" s="74">
        <f>D16+D18+D20</f>
        <v>3122411</v>
      </c>
      <c r="E15" s="74">
        <f>E16+E18+E20</f>
        <v>3330092</v>
      </c>
      <c r="F15" s="74">
        <f>F16+F18+F20</f>
        <v>3192543.34</v>
      </c>
      <c r="G15" s="71">
        <f t="shared" si="0"/>
        <v>163.15055162943972</v>
      </c>
      <c r="H15" s="71">
        <f t="shared" si="1"/>
        <v>95.869523724870064</v>
      </c>
    </row>
    <row r="16" spans="1:8" x14ac:dyDescent="0.25">
      <c r="A16"/>
      <c r="B16" s="8" t="s">
        <v>184</v>
      </c>
      <c r="C16" s="74">
        <f>C17</f>
        <v>1938359.37</v>
      </c>
      <c r="D16" s="74">
        <f>D17</f>
        <v>3122411</v>
      </c>
      <c r="E16" s="74">
        <f>E17</f>
        <v>3329092</v>
      </c>
      <c r="F16" s="74">
        <f>F17</f>
        <v>3184706.09</v>
      </c>
      <c r="G16" s="71">
        <f t="shared" si="0"/>
        <v>164.29905306981337</v>
      </c>
      <c r="H16" s="71">
        <f t="shared" si="1"/>
        <v>95.662904179277717</v>
      </c>
    </row>
    <row r="17" spans="1:8" x14ac:dyDescent="0.25">
      <c r="A17"/>
      <c r="B17" s="16" t="s">
        <v>185</v>
      </c>
      <c r="C17" s="72">
        <v>1938359.37</v>
      </c>
      <c r="D17" s="72">
        <v>3122411</v>
      </c>
      <c r="E17" s="75">
        <v>3329092</v>
      </c>
      <c r="F17" s="73">
        <v>3184706.09</v>
      </c>
      <c r="G17" s="69">
        <f t="shared" si="0"/>
        <v>164.29905306981337</v>
      </c>
      <c r="H17" s="69">
        <f t="shared" si="1"/>
        <v>95.662904179277717</v>
      </c>
    </row>
    <row r="18" spans="1:8" x14ac:dyDescent="0.25">
      <c r="A18"/>
      <c r="B18" s="8" t="s">
        <v>186</v>
      </c>
      <c r="C18" s="74">
        <f>C19</f>
        <v>65.03</v>
      </c>
      <c r="D18" s="74">
        <f>D19</f>
        <v>0</v>
      </c>
      <c r="E18" s="74">
        <f>E19</f>
        <v>1000</v>
      </c>
      <c r="F18" s="74">
        <f>F19</f>
        <v>940.87</v>
      </c>
      <c r="G18" s="71">
        <f t="shared" si="0"/>
        <v>1446.8245425188375</v>
      </c>
      <c r="H18" s="71">
        <f t="shared" si="1"/>
        <v>94.087000000000003</v>
      </c>
    </row>
    <row r="19" spans="1:8" x14ac:dyDescent="0.25">
      <c r="A19"/>
      <c r="B19" s="16" t="s">
        <v>187</v>
      </c>
      <c r="C19" s="72">
        <v>65.03</v>
      </c>
      <c r="D19" s="72">
        <v>0</v>
      </c>
      <c r="E19" s="75">
        <v>1000</v>
      </c>
      <c r="F19" s="73">
        <v>940.87</v>
      </c>
      <c r="G19" s="69">
        <f t="shared" si="0"/>
        <v>1446.8245425188375</v>
      </c>
      <c r="H19" s="69">
        <f t="shared" si="1"/>
        <v>94.087000000000003</v>
      </c>
    </row>
    <row r="20" spans="1:8" x14ac:dyDescent="0.25">
      <c r="A20"/>
      <c r="B20" s="8" t="s">
        <v>190</v>
      </c>
      <c r="C20" s="74">
        <f>C21</f>
        <v>18383.78</v>
      </c>
      <c r="D20" s="74">
        <f>D21</f>
        <v>0</v>
      </c>
      <c r="E20" s="74">
        <f>E21</f>
        <v>0</v>
      </c>
      <c r="F20" s="74">
        <f>F21</f>
        <v>6896.38</v>
      </c>
      <c r="G20" s="71">
        <f t="shared" si="0"/>
        <v>37.513394960122461</v>
      </c>
      <c r="H20" s="71" t="e">
        <f t="shared" si="1"/>
        <v>#DIV/0!</v>
      </c>
    </row>
    <row r="21" spans="1:8" x14ac:dyDescent="0.25">
      <c r="A21"/>
      <c r="B21" s="16" t="s">
        <v>191</v>
      </c>
      <c r="C21" s="72">
        <v>18383.78</v>
      </c>
      <c r="D21" s="72">
        <v>0</v>
      </c>
      <c r="E21" s="75">
        <v>0</v>
      </c>
      <c r="F21" s="73">
        <v>6896.38</v>
      </c>
      <c r="G21" s="69">
        <f t="shared" si="0"/>
        <v>37.513394960122461</v>
      </c>
      <c r="H21" s="69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1956808.18</v>
      </c>
      <c r="D6" s="74">
        <f t="shared" si="0"/>
        <v>3122411</v>
      </c>
      <c r="E6" s="74">
        <f t="shared" si="0"/>
        <v>3330092</v>
      </c>
      <c r="F6" s="74">
        <f t="shared" si="0"/>
        <v>3192543.34</v>
      </c>
      <c r="G6" s="69">
        <f>(F6*100)/C6</f>
        <v>163.15055162943975</v>
      </c>
      <c r="H6" s="69">
        <f>(F6*100)/E6</f>
        <v>95.869523724870064</v>
      </c>
    </row>
    <row r="7" spans="2:8" x14ac:dyDescent="0.25">
      <c r="B7" s="8" t="s">
        <v>192</v>
      </c>
      <c r="C7" s="74">
        <f t="shared" si="0"/>
        <v>1956808.18</v>
      </c>
      <c r="D7" s="74">
        <f t="shared" si="0"/>
        <v>3122411</v>
      </c>
      <c r="E7" s="74">
        <f t="shared" si="0"/>
        <v>3330092</v>
      </c>
      <c r="F7" s="74">
        <f t="shared" si="0"/>
        <v>3192543.34</v>
      </c>
      <c r="G7" s="69">
        <f>(F7*100)/C7</f>
        <v>163.15055162943975</v>
      </c>
      <c r="H7" s="69">
        <f>(F7*100)/E7</f>
        <v>95.869523724870064</v>
      </c>
    </row>
    <row r="8" spans="2:8" x14ac:dyDescent="0.25">
      <c r="B8" s="11" t="s">
        <v>193</v>
      </c>
      <c r="C8" s="72">
        <v>1956808.18</v>
      </c>
      <c r="D8" s="72">
        <v>3122411</v>
      </c>
      <c r="E8" s="72">
        <v>3330092</v>
      </c>
      <c r="F8" s="73">
        <v>3192543.34</v>
      </c>
      <c r="G8" s="69">
        <f>(F8*100)/C8</f>
        <v>163.15055162943975</v>
      </c>
      <c r="H8" s="69">
        <f>(F8*100)/E8</f>
        <v>95.869523724870064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2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194</v>
      </c>
      <c r="C1" s="39"/>
    </row>
    <row r="2" spans="1:6" ht="15" customHeight="1" x14ac:dyDescent="0.2">
      <c r="A2" s="40" t="s">
        <v>34</v>
      </c>
      <c r="B2" s="41" t="s">
        <v>195</v>
      </c>
      <c r="C2" s="39"/>
    </row>
    <row r="3" spans="1:6" ht="43.5" customHeight="1" x14ac:dyDescent="0.2">
      <c r="A3" s="42" t="s">
        <v>35</v>
      </c>
      <c r="B3" s="37" t="s">
        <v>196</v>
      </c>
      <c r="C3" s="39"/>
    </row>
    <row r="4" spans="1:6" x14ac:dyDescent="0.2">
      <c r="A4" s="42" t="s">
        <v>36</v>
      </c>
      <c r="B4" s="43" t="s">
        <v>197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198</v>
      </c>
      <c r="B7" s="45"/>
      <c r="C7" s="76">
        <f>C13</f>
        <v>3122411</v>
      </c>
      <c r="D7" s="76">
        <f>D13</f>
        <v>3329092</v>
      </c>
      <c r="E7" s="76">
        <f>E13</f>
        <v>3184706.09</v>
      </c>
      <c r="F7" s="76">
        <f>(E7*100)/D7</f>
        <v>95.662904179277717</v>
      </c>
    </row>
    <row r="8" spans="1:6" x14ac:dyDescent="0.2">
      <c r="A8" s="46" t="s">
        <v>84</v>
      </c>
      <c r="B8" s="45"/>
      <c r="C8" s="76">
        <f>C68</f>
        <v>0</v>
      </c>
      <c r="D8" s="76">
        <f>D68</f>
        <v>1000</v>
      </c>
      <c r="E8" s="76">
        <f>E68</f>
        <v>940.87</v>
      </c>
      <c r="F8" s="76">
        <f>(E8*100)/D8</f>
        <v>94.087000000000003</v>
      </c>
    </row>
    <row r="9" spans="1:6" x14ac:dyDescent="0.2">
      <c r="A9" s="46" t="s">
        <v>199</v>
      </c>
      <c r="B9" s="45"/>
      <c r="C9" s="76">
        <f>C81</f>
        <v>0</v>
      </c>
      <c r="D9" s="76">
        <f>D81</f>
        <v>0</v>
      </c>
      <c r="E9" s="76">
        <f>E81</f>
        <v>0</v>
      </c>
      <c r="F9" s="76" t="e">
        <f>(E9*100)/D9</f>
        <v>#DIV/0!</v>
      </c>
    </row>
    <row r="10" spans="1:6" x14ac:dyDescent="0.2">
      <c r="A10" s="46" t="s">
        <v>200</v>
      </c>
      <c r="B10" s="45"/>
      <c r="C10" s="76">
        <f>C86</f>
        <v>0</v>
      </c>
      <c r="D10" s="76">
        <f>D86</f>
        <v>0</v>
      </c>
      <c r="E10" s="76">
        <f>E86</f>
        <v>6896.3799999999992</v>
      </c>
      <c r="F10" s="76" t="e">
        <f>(E10*100)/D10</f>
        <v>#DIV/0!</v>
      </c>
    </row>
    <row r="11" spans="1:6" s="56" customFormat="1" x14ac:dyDescent="0.2"/>
    <row r="12" spans="1:6" ht="38.25" x14ac:dyDescent="0.2">
      <c r="A12" s="46" t="s">
        <v>201</v>
      </c>
      <c r="B12" s="46" t="s">
        <v>202</v>
      </c>
      <c r="C12" s="46" t="s">
        <v>43</v>
      </c>
      <c r="D12" s="46" t="s">
        <v>203</v>
      </c>
      <c r="E12" s="46" t="s">
        <v>204</v>
      </c>
      <c r="F12" s="46" t="s">
        <v>205</v>
      </c>
    </row>
    <row r="13" spans="1:6" x14ac:dyDescent="0.2">
      <c r="A13" s="47" t="s">
        <v>198</v>
      </c>
      <c r="B13" s="47" t="s">
        <v>206</v>
      </c>
      <c r="C13" s="77">
        <f>C14+C56</f>
        <v>3122411</v>
      </c>
      <c r="D13" s="77">
        <f>D14+D56</f>
        <v>3329092</v>
      </c>
      <c r="E13" s="77">
        <f>E14+E56</f>
        <v>3184706.09</v>
      </c>
      <c r="F13" s="78">
        <f>(E13*100)/D13</f>
        <v>95.662904179277717</v>
      </c>
    </row>
    <row r="14" spans="1:6" x14ac:dyDescent="0.2">
      <c r="A14" s="48" t="s">
        <v>82</v>
      </c>
      <c r="B14" s="49" t="s">
        <v>83</v>
      </c>
      <c r="C14" s="79">
        <f>C15+C24+C51</f>
        <v>2093965</v>
      </c>
      <c r="D14" s="79">
        <f>D15+D24+D51</f>
        <v>2709692</v>
      </c>
      <c r="E14" s="79">
        <f>E15+E24+E51</f>
        <v>2708782.6799999997</v>
      </c>
      <c r="F14" s="80">
        <f>(E14*100)/D14</f>
        <v>99.966441942479065</v>
      </c>
    </row>
    <row r="15" spans="1:6" x14ac:dyDescent="0.2">
      <c r="A15" s="50" t="s">
        <v>84</v>
      </c>
      <c r="B15" s="51" t="s">
        <v>85</v>
      </c>
      <c r="C15" s="81">
        <f>C16+C19+C21</f>
        <v>1659460</v>
      </c>
      <c r="D15" s="81">
        <f>D16+D19+D21</f>
        <v>1874633</v>
      </c>
      <c r="E15" s="81">
        <f>E16+E19+E21</f>
        <v>1874244.9</v>
      </c>
      <c r="F15" s="80">
        <f>(E15*100)/D15</f>
        <v>99.979297281121163</v>
      </c>
    </row>
    <row r="16" spans="1:6" x14ac:dyDescent="0.2">
      <c r="A16" s="52" t="s">
        <v>86</v>
      </c>
      <c r="B16" s="53" t="s">
        <v>87</v>
      </c>
      <c r="C16" s="82">
        <f>C17+C18</f>
        <v>1431104</v>
      </c>
      <c r="D16" s="82">
        <f>D17+D18</f>
        <v>1549447</v>
      </c>
      <c r="E16" s="82">
        <f>E17+E18</f>
        <v>1549416.03</v>
      </c>
      <c r="F16" s="82">
        <f>(E16*100)/D16</f>
        <v>99.998001222371599</v>
      </c>
    </row>
    <row r="17" spans="1:6" x14ac:dyDescent="0.2">
      <c r="A17" s="54" t="s">
        <v>88</v>
      </c>
      <c r="B17" s="55" t="s">
        <v>89</v>
      </c>
      <c r="C17" s="83">
        <v>1421486</v>
      </c>
      <c r="D17" s="83">
        <v>1531986</v>
      </c>
      <c r="E17" s="83">
        <v>1531955.81</v>
      </c>
      <c r="F17" s="83"/>
    </row>
    <row r="18" spans="1:6" x14ac:dyDescent="0.2">
      <c r="A18" s="54" t="s">
        <v>90</v>
      </c>
      <c r="B18" s="55" t="s">
        <v>91</v>
      </c>
      <c r="C18" s="83">
        <v>9618</v>
      </c>
      <c r="D18" s="83">
        <v>17461</v>
      </c>
      <c r="E18" s="83">
        <v>17460.22</v>
      </c>
      <c r="F18" s="83"/>
    </row>
    <row r="19" spans="1:6" x14ac:dyDescent="0.2">
      <c r="A19" s="52" t="s">
        <v>92</v>
      </c>
      <c r="B19" s="53" t="s">
        <v>93</v>
      </c>
      <c r="C19" s="82">
        <f>C20</f>
        <v>53862</v>
      </c>
      <c r="D19" s="82">
        <f>D20</f>
        <v>68002</v>
      </c>
      <c r="E19" s="82">
        <f>E20</f>
        <v>67645.66</v>
      </c>
      <c r="F19" s="82">
        <f>(E19*100)/D19</f>
        <v>99.475986000411751</v>
      </c>
    </row>
    <row r="20" spans="1:6" x14ac:dyDescent="0.2">
      <c r="A20" s="54" t="s">
        <v>94</v>
      </c>
      <c r="B20" s="55" t="s">
        <v>93</v>
      </c>
      <c r="C20" s="83">
        <v>53862</v>
      </c>
      <c r="D20" s="83">
        <v>68002</v>
      </c>
      <c r="E20" s="83">
        <v>67645.66</v>
      </c>
      <c r="F20" s="83"/>
    </row>
    <row r="21" spans="1:6" x14ac:dyDescent="0.2">
      <c r="A21" s="52" t="s">
        <v>95</v>
      </c>
      <c r="B21" s="53" t="s">
        <v>96</v>
      </c>
      <c r="C21" s="82">
        <f>C22+C23</f>
        <v>174494</v>
      </c>
      <c r="D21" s="82">
        <f>D22+D23</f>
        <v>257184</v>
      </c>
      <c r="E21" s="82">
        <f>E22+E23</f>
        <v>257183.21</v>
      </c>
      <c r="F21" s="82">
        <f>(E21*100)/D21</f>
        <v>99.999692826925468</v>
      </c>
    </row>
    <row r="22" spans="1:6" x14ac:dyDescent="0.2">
      <c r="A22" s="54" t="s">
        <v>97</v>
      </c>
      <c r="B22" s="55" t="s">
        <v>98</v>
      </c>
      <c r="C22" s="83">
        <v>0</v>
      </c>
      <c r="D22" s="83">
        <v>0</v>
      </c>
      <c r="E22" s="83">
        <v>1529.61</v>
      </c>
      <c r="F22" s="83"/>
    </row>
    <row r="23" spans="1:6" x14ac:dyDescent="0.2">
      <c r="A23" s="54" t="s">
        <v>99</v>
      </c>
      <c r="B23" s="55" t="s">
        <v>100</v>
      </c>
      <c r="C23" s="83">
        <v>174494</v>
      </c>
      <c r="D23" s="83">
        <v>257184</v>
      </c>
      <c r="E23" s="83">
        <v>255653.6</v>
      </c>
      <c r="F23" s="83"/>
    </row>
    <row r="24" spans="1:6" x14ac:dyDescent="0.2">
      <c r="A24" s="50" t="s">
        <v>101</v>
      </c>
      <c r="B24" s="51" t="s">
        <v>102</v>
      </c>
      <c r="C24" s="81">
        <f>C25+C29+C35+C45+C47</f>
        <v>431692</v>
      </c>
      <c r="D24" s="81">
        <f>D25+D29+D35+D45+D47</f>
        <v>831746</v>
      </c>
      <c r="E24" s="81">
        <f>E25+E29+E35+E45+E47</f>
        <v>831239.5299999998</v>
      </c>
      <c r="F24" s="80">
        <f>(E24*100)/D24</f>
        <v>99.939107612179683</v>
      </c>
    </row>
    <row r="25" spans="1:6" x14ac:dyDescent="0.2">
      <c r="A25" s="52" t="s">
        <v>103</v>
      </c>
      <c r="B25" s="53" t="s">
        <v>104</v>
      </c>
      <c r="C25" s="82">
        <f>C26+C27+C28</f>
        <v>66126</v>
      </c>
      <c r="D25" s="82">
        <f>D26+D27+D28</f>
        <v>73126</v>
      </c>
      <c r="E25" s="82">
        <f>E26+E27+E28</f>
        <v>73090.83</v>
      </c>
      <c r="F25" s="82">
        <f>(E25*100)/D25</f>
        <v>99.951904931214614</v>
      </c>
    </row>
    <row r="26" spans="1:6" x14ac:dyDescent="0.2">
      <c r="A26" s="54" t="s">
        <v>105</v>
      </c>
      <c r="B26" s="55" t="s">
        <v>106</v>
      </c>
      <c r="C26" s="83">
        <v>2556</v>
      </c>
      <c r="D26" s="83">
        <v>2556</v>
      </c>
      <c r="E26" s="83">
        <v>2239.39</v>
      </c>
      <c r="F26" s="83"/>
    </row>
    <row r="27" spans="1:6" ht="25.5" x14ac:dyDescent="0.2">
      <c r="A27" s="54" t="s">
        <v>107</v>
      </c>
      <c r="B27" s="55" t="s">
        <v>108</v>
      </c>
      <c r="C27" s="83">
        <v>62110</v>
      </c>
      <c r="D27" s="83">
        <v>69110</v>
      </c>
      <c r="E27" s="83">
        <v>68541.440000000002</v>
      </c>
      <c r="F27" s="83"/>
    </row>
    <row r="28" spans="1:6" x14ac:dyDescent="0.2">
      <c r="A28" s="54" t="s">
        <v>109</v>
      </c>
      <c r="B28" s="55" t="s">
        <v>110</v>
      </c>
      <c r="C28" s="83">
        <v>1460</v>
      </c>
      <c r="D28" s="83">
        <v>1460</v>
      </c>
      <c r="E28" s="83">
        <v>2310</v>
      </c>
      <c r="F28" s="83"/>
    </row>
    <row r="29" spans="1:6" x14ac:dyDescent="0.2">
      <c r="A29" s="52" t="s">
        <v>111</v>
      </c>
      <c r="B29" s="53" t="s">
        <v>112</v>
      </c>
      <c r="C29" s="82">
        <f>C30+C31+C32+C33+C34</f>
        <v>79480</v>
      </c>
      <c r="D29" s="82">
        <f>D30+D31+D32+D33+D34</f>
        <v>81480</v>
      </c>
      <c r="E29" s="82">
        <f>E30+E31+E32+E33+E34</f>
        <v>61840.72</v>
      </c>
      <c r="F29" s="82">
        <f>(E29*100)/D29</f>
        <v>75.896809032891511</v>
      </c>
    </row>
    <row r="30" spans="1:6" x14ac:dyDescent="0.2">
      <c r="A30" s="54" t="s">
        <v>113</v>
      </c>
      <c r="B30" s="55" t="s">
        <v>114</v>
      </c>
      <c r="C30" s="83">
        <v>31437</v>
      </c>
      <c r="D30" s="83">
        <v>31437</v>
      </c>
      <c r="E30" s="83">
        <v>28807.040000000001</v>
      </c>
      <c r="F30" s="83"/>
    </row>
    <row r="31" spans="1:6" x14ac:dyDescent="0.2">
      <c r="A31" s="54" t="s">
        <v>115</v>
      </c>
      <c r="B31" s="55" t="s">
        <v>116</v>
      </c>
      <c r="C31" s="83">
        <v>46490</v>
      </c>
      <c r="D31" s="83">
        <v>46490</v>
      </c>
      <c r="E31" s="83">
        <v>30581.41</v>
      </c>
      <c r="F31" s="83"/>
    </row>
    <row r="32" spans="1:6" x14ac:dyDescent="0.2">
      <c r="A32" s="54" t="s">
        <v>117</v>
      </c>
      <c r="B32" s="55" t="s">
        <v>118</v>
      </c>
      <c r="C32" s="83">
        <v>823</v>
      </c>
      <c r="D32" s="83">
        <v>2823</v>
      </c>
      <c r="E32" s="83">
        <v>2198.73</v>
      </c>
      <c r="F32" s="83"/>
    </row>
    <row r="33" spans="1:6" x14ac:dyDescent="0.2">
      <c r="A33" s="54" t="s">
        <v>119</v>
      </c>
      <c r="B33" s="55" t="s">
        <v>120</v>
      </c>
      <c r="C33" s="83">
        <v>531</v>
      </c>
      <c r="D33" s="83">
        <v>531</v>
      </c>
      <c r="E33" s="83">
        <v>52.4</v>
      </c>
      <c r="F33" s="83"/>
    </row>
    <row r="34" spans="1:6" x14ac:dyDescent="0.2">
      <c r="A34" s="54" t="s">
        <v>121</v>
      </c>
      <c r="B34" s="55" t="s">
        <v>122</v>
      </c>
      <c r="C34" s="83">
        <v>199</v>
      </c>
      <c r="D34" s="83">
        <v>199</v>
      </c>
      <c r="E34" s="83">
        <v>201.14</v>
      </c>
      <c r="F34" s="83"/>
    </row>
    <row r="35" spans="1:6" x14ac:dyDescent="0.2">
      <c r="A35" s="52" t="s">
        <v>123</v>
      </c>
      <c r="B35" s="53" t="s">
        <v>124</v>
      </c>
      <c r="C35" s="82">
        <f>C36+C37+C38+C39+C40+C41+C42+C43+C44</f>
        <v>274592</v>
      </c>
      <c r="D35" s="82">
        <f>D36+D37+D38+D39+D40+D41+D42+D43+D44</f>
        <v>668592</v>
      </c>
      <c r="E35" s="82">
        <f>E36+E37+E38+E39+E40+E41+E42+E43+E44</f>
        <v>689933.78999999992</v>
      </c>
      <c r="F35" s="82">
        <f>(E35*100)/D35</f>
        <v>103.1920498600043</v>
      </c>
    </row>
    <row r="36" spans="1:6" x14ac:dyDescent="0.2">
      <c r="A36" s="54" t="s">
        <v>125</v>
      </c>
      <c r="B36" s="55" t="s">
        <v>126</v>
      </c>
      <c r="C36" s="83">
        <v>119451</v>
      </c>
      <c r="D36" s="83">
        <v>204451</v>
      </c>
      <c r="E36" s="83">
        <v>229807.02</v>
      </c>
      <c r="F36" s="83"/>
    </row>
    <row r="37" spans="1:6" x14ac:dyDescent="0.2">
      <c r="A37" s="54" t="s">
        <v>127</v>
      </c>
      <c r="B37" s="55" t="s">
        <v>128</v>
      </c>
      <c r="C37" s="83">
        <v>3982</v>
      </c>
      <c r="D37" s="83">
        <v>13982</v>
      </c>
      <c r="E37" s="83">
        <v>11915.57</v>
      </c>
      <c r="F37" s="83"/>
    </row>
    <row r="38" spans="1:6" x14ac:dyDescent="0.2">
      <c r="A38" s="54" t="s">
        <v>129</v>
      </c>
      <c r="B38" s="55" t="s">
        <v>130</v>
      </c>
      <c r="C38" s="83">
        <v>1991</v>
      </c>
      <c r="D38" s="83">
        <v>3691</v>
      </c>
      <c r="E38" s="83">
        <v>3665.75</v>
      </c>
      <c r="F38" s="83"/>
    </row>
    <row r="39" spans="1:6" x14ac:dyDescent="0.2">
      <c r="A39" s="54" t="s">
        <v>131</v>
      </c>
      <c r="B39" s="55" t="s">
        <v>132</v>
      </c>
      <c r="C39" s="83">
        <v>20184</v>
      </c>
      <c r="D39" s="83">
        <v>20184</v>
      </c>
      <c r="E39" s="83">
        <v>15153.95</v>
      </c>
      <c r="F39" s="83"/>
    </row>
    <row r="40" spans="1:6" x14ac:dyDescent="0.2">
      <c r="A40" s="54" t="s">
        <v>133</v>
      </c>
      <c r="B40" s="55" t="s">
        <v>134</v>
      </c>
      <c r="C40" s="83">
        <v>5309</v>
      </c>
      <c r="D40" s="83">
        <v>5409</v>
      </c>
      <c r="E40" s="83">
        <v>6540.82</v>
      </c>
      <c r="F40" s="83"/>
    </row>
    <row r="41" spans="1:6" x14ac:dyDescent="0.2">
      <c r="A41" s="54" t="s">
        <v>135</v>
      </c>
      <c r="B41" s="55" t="s">
        <v>136</v>
      </c>
      <c r="C41" s="83">
        <v>2920</v>
      </c>
      <c r="D41" s="83">
        <v>7920</v>
      </c>
      <c r="E41" s="83">
        <v>2533.7199999999998</v>
      </c>
      <c r="F41" s="83"/>
    </row>
    <row r="42" spans="1:6" x14ac:dyDescent="0.2">
      <c r="A42" s="54" t="s">
        <v>137</v>
      </c>
      <c r="B42" s="55" t="s">
        <v>138</v>
      </c>
      <c r="C42" s="83">
        <v>102197</v>
      </c>
      <c r="D42" s="83">
        <v>394397</v>
      </c>
      <c r="E42" s="83">
        <v>402620.26</v>
      </c>
      <c r="F42" s="83"/>
    </row>
    <row r="43" spans="1:6" x14ac:dyDescent="0.2">
      <c r="A43" s="54" t="s">
        <v>139</v>
      </c>
      <c r="B43" s="55" t="s">
        <v>140</v>
      </c>
      <c r="C43" s="83">
        <v>133</v>
      </c>
      <c r="D43" s="83">
        <v>133</v>
      </c>
      <c r="E43" s="83">
        <v>0</v>
      </c>
      <c r="F43" s="83"/>
    </row>
    <row r="44" spans="1:6" x14ac:dyDescent="0.2">
      <c r="A44" s="54" t="s">
        <v>141</v>
      </c>
      <c r="B44" s="55" t="s">
        <v>142</v>
      </c>
      <c r="C44" s="83">
        <v>18425</v>
      </c>
      <c r="D44" s="83">
        <v>18425</v>
      </c>
      <c r="E44" s="83">
        <v>17696.7</v>
      </c>
      <c r="F44" s="83"/>
    </row>
    <row r="45" spans="1:6" x14ac:dyDescent="0.2">
      <c r="A45" s="52" t="s">
        <v>143</v>
      </c>
      <c r="B45" s="53" t="s">
        <v>144</v>
      </c>
      <c r="C45" s="82">
        <f>C46</f>
        <v>8627</v>
      </c>
      <c r="D45" s="82">
        <f>D46</f>
        <v>7127</v>
      </c>
      <c r="E45" s="82">
        <f>E46</f>
        <v>5637.36</v>
      </c>
      <c r="F45" s="82">
        <f>(E45*100)/D45</f>
        <v>79.098638978532335</v>
      </c>
    </row>
    <row r="46" spans="1:6" ht="25.5" x14ac:dyDescent="0.2">
      <c r="A46" s="54" t="s">
        <v>145</v>
      </c>
      <c r="B46" s="55" t="s">
        <v>146</v>
      </c>
      <c r="C46" s="83">
        <v>8627</v>
      </c>
      <c r="D46" s="83">
        <v>7127</v>
      </c>
      <c r="E46" s="83">
        <v>5637.36</v>
      </c>
      <c r="F46" s="83"/>
    </row>
    <row r="47" spans="1:6" x14ac:dyDescent="0.2">
      <c r="A47" s="52" t="s">
        <v>147</v>
      </c>
      <c r="B47" s="53" t="s">
        <v>148</v>
      </c>
      <c r="C47" s="82">
        <f>C48+C49+C50</f>
        <v>2867</v>
      </c>
      <c r="D47" s="82">
        <f>D48+D49+D50</f>
        <v>1421</v>
      </c>
      <c r="E47" s="82">
        <f>E48+E49+E50</f>
        <v>736.83</v>
      </c>
      <c r="F47" s="82">
        <f>(E47*100)/D47</f>
        <v>51.852920478536241</v>
      </c>
    </row>
    <row r="48" spans="1:6" x14ac:dyDescent="0.2">
      <c r="A48" s="54" t="s">
        <v>151</v>
      </c>
      <c r="B48" s="55" t="s">
        <v>152</v>
      </c>
      <c r="C48" s="83">
        <v>664</v>
      </c>
      <c r="D48" s="83">
        <v>664</v>
      </c>
      <c r="E48" s="83">
        <v>556.83000000000004</v>
      </c>
      <c r="F48" s="83"/>
    </row>
    <row r="49" spans="1:6" x14ac:dyDescent="0.2">
      <c r="A49" s="54" t="s">
        <v>153</v>
      </c>
      <c r="B49" s="55" t="s">
        <v>154</v>
      </c>
      <c r="C49" s="83">
        <v>212</v>
      </c>
      <c r="D49" s="83">
        <v>212</v>
      </c>
      <c r="E49" s="83">
        <v>180</v>
      </c>
      <c r="F49" s="83"/>
    </row>
    <row r="50" spans="1:6" x14ac:dyDescent="0.2">
      <c r="A50" s="54" t="s">
        <v>155</v>
      </c>
      <c r="B50" s="55" t="s">
        <v>156</v>
      </c>
      <c r="C50" s="83">
        <v>1991</v>
      </c>
      <c r="D50" s="83">
        <v>545</v>
      </c>
      <c r="E50" s="83">
        <v>0</v>
      </c>
      <c r="F50" s="83"/>
    </row>
    <row r="51" spans="1:6" x14ac:dyDescent="0.2">
      <c r="A51" s="50" t="s">
        <v>157</v>
      </c>
      <c r="B51" s="51" t="s">
        <v>158</v>
      </c>
      <c r="C51" s="81">
        <f>C52+C54</f>
        <v>2813</v>
      </c>
      <c r="D51" s="81">
        <f>D52+D54</f>
        <v>3313</v>
      </c>
      <c r="E51" s="81">
        <f>E52+E54</f>
        <v>3298.25</v>
      </c>
      <c r="F51" s="80">
        <f>(E51*100)/D51</f>
        <v>99.554784183519473</v>
      </c>
    </row>
    <row r="52" spans="1:6" x14ac:dyDescent="0.2">
      <c r="A52" s="52" t="s">
        <v>159</v>
      </c>
      <c r="B52" s="53" t="s">
        <v>160</v>
      </c>
      <c r="C52" s="82">
        <f>C53</f>
        <v>53</v>
      </c>
      <c r="D52" s="82">
        <f>D53</f>
        <v>53</v>
      </c>
      <c r="E52" s="82">
        <f>E53</f>
        <v>46</v>
      </c>
      <c r="F52" s="82">
        <f>(E52*100)/D52</f>
        <v>86.79245283018868</v>
      </c>
    </row>
    <row r="53" spans="1:6" ht="25.5" x14ac:dyDescent="0.2">
      <c r="A53" s="54" t="s">
        <v>161</v>
      </c>
      <c r="B53" s="55" t="s">
        <v>162</v>
      </c>
      <c r="C53" s="83">
        <v>53</v>
      </c>
      <c r="D53" s="83">
        <v>53</v>
      </c>
      <c r="E53" s="83">
        <v>46</v>
      </c>
      <c r="F53" s="83"/>
    </row>
    <row r="54" spans="1:6" x14ac:dyDescent="0.2">
      <c r="A54" s="52" t="s">
        <v>163</v>
      </c>
      <c r="B54" s="53" t="s">
        <v>164</v>
      </c>
      <c r="C54" s="82">
        <f>C55</f>
        <v>2760</v>
      </c>
      <c r="D54" s="82">
        <f>D55</f>
        <v>3260</v>
      </c>
      <c r="E54" s="82">
        <f>E55</f>
        <v>3252.25</v>
      </c>
      <c r="F54" s="82">
        <f>(E54*100)/D54</f>
        <v>99.762269938650306</v>
      </c>
    </row>
    <row r="55" spans="1:6" x14ac:dyDescent="0.2">
      <c r="A55" s="54" t="s">
        <v>165</v>
      </c>
      <c r="B55" s="55" t="s">
        <v>166</v>
      </c>
      <c r="C55" s="83">
        <v>2760</v>
      </c>
      <c r="D55" s="83">
        <v>3260</v>
      </c>
      <c r="E55" s="83">
        <v>3252.25</v>
      </c>
      <c r="F55" s="83"/>
    </row>
    <row r="56" spans="1:6" x14ac:dyDescent="0.2">
      <c r="A56" s="48" t="s">
        <v>167</v>
      </c>
      <c r="B56" s="49" t="s">
        <v>168</v>
      </c>
      <c r="C56" s="79">
        <f>C57+C60</f>
        <v>1028446</v>
      </c>
      <c r="D56" s="79">
        <f>D57+D60</f>
        <v>619400</v>
      </c>
      <c r="E56" s="79">
        <f>E57+E60</f>
        <v>475923.41000000003</v>
      </c>
      <c r="F56" s="80">
        <f>(E56*100)/D56</f>
        <v>76.836197933484016</v>
      </c>
    </row>
    <row r="57" spans="1:6" x14ac:dyDescent="0.2">
      <c r="A57" s="50" t="s">
        <v>169</v>
      </c>
      <c r="B57" s="51" t="s">
        <v>170</v>
      </c>
      <c r="C57" s="81">
        <f t="shared" ref="C57:E58" si="0">C58</f>
        <v>2446</v>
      </c>
      <c r="D57" s="81">
        <f t="shared" si="0"/>
        <v>2400</v>
      </c>
      <c r="E57" s="81">
        <f t="shared" si="0"/>
        <v>2399.5100000000002</v>
      </c>
      <c r="F57" s="80">
        <f>(E57*100)/D57</f>
        <v>99.979583333333338</v>
      </c>
    </row>
    <row r="58" spans="1:6" x14ac:dyDescent="0.2">
      <c r="A58" s="52" t="s">
        <v>175</v>
      </c>
      <c r="B58" s="53" t="s">
        <v>176</v>
      </c>
      <c r="C58" s="82">
        <f t="shared" si="0"/>
        <v>2446</v>
      </c>
      <c r="D58" s="82">
        <f t="shared" si="0"/>
        <v>2400</v>
      </c>
      <c r="E58" s="82">
        <f t="shared" si="0"/>
        <v>2399.5100000000002</v>
      </c>
      <c r="F58" s="82">
        <f>(E58*100)/D58</f>
        <v>99.979583333333338</v>
      </c>
    </row>
    <row r="59" spans="1:6" x14ac:dyDescent="0.2">
      <c r="A59" s="54" t="s">
        <v>177</v>
      </c>
      <c r="B59" s="55" t="s">
        <v>178</v>
      </c>
      <c r="C59" s="83">
        <v>2446</v>
      </c>
      <c r="D59" s="83">
        <v>2400</v>
      </c>
      <c r="E59" s="83">
        <v>2399.5100000000002</v>
      </c>
      <c r="F59" s="83"/>
    </row>
    <row r="60" spans="1:6" x14ac:dyDescent="0.2">
      <c r="A60" s="50" t="s">
        <v>179</v>
      </c>
      <c r="B60" s="51" t="s">
        <v>180</v>
      </c>
      <c r="C60" s="81">
        <f t="shared" ref="C60:E61" si="1">C61</f>
        <v>1026000</v>
      </c>
      <c r="D60" s="81">
        <f t="shared" si="1"/>
        <v>617000</v>
      </c>
      <c r="E60" s="81">
        <f t="shared" si="1"/>
        <v>473523.9</v>
      </c>
      <c r="F60" s="80">
        <f>(E60*100)/D60</f>
        <v>76.746175040518636</v>
      </c>
    </row>
    <row r="61" spans="1:6" ht="25.5" x14ac:dyDescent="0.2">
      <c r="A61" s="52" t="s">
        <v>181</v>
      </c>
      <c r="B61" s="53" t="s">
        <v>182</v>
      </c>
      <c r="C61" s="82">
        <f t="shared" si="1"/>
        <v>1026000</v>
      </c>
      <c r="D61" s="82">
        <f t="shared" si="1"/>
        <v>617000</v>
      </c>
      <c r="E61" s="82">
        <f t="shared" si="1"/>
        <v>473523.9</v>
      </c>
      <c r="F61" s="82">
        <f>(E61*100)/D61</f>
        <v>76.746175040518636</v>
      </c>
    </row>
    <row r="62" spans="1:6" x14ac:dyDescent="0.2">
      <c r="A62" s="54" t="s">
        <v>183</v>
      </c>
      <c r="B62" s="55" t="s">
        <v>182</v>
      </c>
      <c r="C62" s="83">
        <v>1026000</v>
      </c>
      <c r="D62" s="83">
        <v>617000</v>
      </c>
      <c r="E62" s="83">
        <v>473523.9</v>
      </c>
      <c r="F62" s="83"/>
    </row>
    <row r="63" spans="1:6" x14ac:dyDescent="0.2">
      <c r="A63" s="48" t="s">
        <v>50</v>
      </c>
      <c r="B63" s="49" t="s">
        <v>51</v>
      </c>
      <c r="C63" s="79">
        <f t="shared" ref="C63:E64" si="2">C64</f>
        <v>3122411</v>
      </c>
      <c r="D63" s="79">
        <f t="shared" si="2"/>
        <v>3329092</v>
      </c>
      <c r="E63" s="79">
        <f t="shared" si="2"/>
        <v>3184793.62</v>
      </c>
      <c r="F63" s="80">
        <f>(E63*100)/D63</f>
        <v>95.665533424729631</v>
      </c>
    </row>
    <row r="64" spans="1:6" x14ac:dyDescent="0.2">
      <c r="A64" s="50" t="s">
        <v>74</v>
      </c>
      <c r="B64" s="51" t="s">
        <v>75</v>
      </c>
      <c r="C64" s="81">
        <f t="shared" si="2"/>
        <v>3122411</v>
      </c>
      <c r="D64" s="81">
        <f t="shared" si="2"/>
        <v>3329092</v>
      </c>
      <c r="E64" s="81">
        <f t="shared" si="2"/>
        <v>3184793.62</v>
      </c>
      <c r="F64" s="80">
        <f>(E64*100)/D64</f>
        <v>95.665533424729631</v>
      </c>
    </row>
    <row r="65" spans="1:6" ht="25.5" x14ac:dyDescent="0.2">
      <c r="A65" s="52" t="s">
        <v>76</v>
      </c>
      <c r="B65" s="53" t="s">
        <v>77</v>
      </c>
      <c r="C65" s="82">
        <f>C66+C67</f>
        <v>3122411</v>
      </c>
      <c r="D65" s="82">
        <f>D66+D67</f>
        <v>3329092</v>
      </c>
      <c r="E65" s="82">
        <f>E66+E67</f>
        <v>3184793.62</v>
      </c>
      <c r="F65" s="82">
        <f>(E65*100)/D65</f>
        <v>95.665533424729631</v>
      </c>
    </row>
    <row r="66" spans="1:6" x14ac:dyDescent="0.2">
      <c r="A66" s="54" t="s">
        <v>78</v>
      </c>
      <c r="B66" s="55" t="s">
        <v>79</v>
      </c>
      <c r="C66" s="83">
        <v>2093965</v>
      </c>
      <c r="D66" s="83">
        <v>2709692</v>
      </c>
      <c r="E66" s="83">
        <v>2708870.21</v>
      </c>
      <c r="F66" s="83"/>
    </row>
    <row r="67" spans="1:6" ht="25.5" x14ac:dyDescent="0.2">
      <c r="A67" s="54" t="s">
        <v>80</v>
      </c>
      <c r="B67" s="55" t="s">
        <v>81</v>
      </c>
      <c r="C67" s="83">
        <v>1028446</v>
      </c>
      <c r="D67" s="83">
        <v>619400</v>
      </c>
      <c r="E67" s="83">
        <v>475923.41</v>
      </c>
      <c r="F67" s="83"/>
    </row>
    <row r="68" spans="1:6" x14ac:dyDescent="0.2">
      <c r="A68" s="47" t="s">
        <v>84</v>
      </c>
      <c r="B68" s="47" t="s">
        <v>207</v>
      </c>
      <c r="C68" s="77">
        <f>C69+C73</f>
        <v>0</v>
      </c>
      <c r="D68" s="77">
        <f>D69+D73</f>
        <v>1000</v>
      </c>
      <c r="E68" s="77">
        <f>E69+E73</f>
        <v>940.87</v>
      </c>
      <c r="F68" s="78">
        <f>(E68*100)/D68</f>
        <v>94.087000000000003</v>
      </c>
    </row>
    <row r="69" spans="1:6" x14ac:dyDescent="0.2">
      <c r="A69" s="48" t="s">
        <v>82</v>
      </c>
      <c r="B69" s="49" t="s">
        <v>83</v>
      </c>
      <c r="C69" s="79">
        <f t="shared" ref="C69:E71" si="3">C70</f>
        <v>0</v>
      </c>
      <c r="D69" s="79">
        <f t="shared" si="3"/>
        <v>1000</v>
      </c>
      <c r="E69" s="79">
        <f t="shared" si="3"/>
        <v>104.24</v>
      </c>
      <c r="F69" s="80">
        <f>(E69*100)/D69</f>
        <v>10.423999999999999</v>
      </c>
    </row>
    <row r="70" spans="1:6" x14ac:dyDescent="0.2">
      <c r="A70" s="50" t="s">
        <v>101</v>
      </c>
      <c r="B70" s="51" t="s">
        <v>102</v>
      </c>
      <c r="C70" s="81">
        <f t="shared" si="3"/>
        <v>0</v>
      </c>
      <c r="D70" s="81">
        <f t="shared" si="3"/>
        <v>1000</v>
      </c>
      <c r="E70" s="81">
        <f t="shared" si="3"/>
        <v>104.24</v>
      </c>
      <c r="F70" s="80">
        <f>(E70*100)/D70</f>
        <v>10.423999999999999</v>
      </c>
    </row>
    <row r="71" spans="1:6" x14ac:dyDescent="0.2">
      <c r="A71" s="52" t="s">
        <v>111</v>
      </c>
      <c r="B71" s="53" t="s">
        <v>112</v>
      </c>
      <c r="C71" s="82">
        <f t="shared" si="3"/>
        <v>0</v>
      </c>
      <c r="D71" s="82">
        <f t="shared" si="3"/>
        <v>1000</v>
      </c>
      <c r="E71" s="82">
        <f t="shared" si="3"/>
        <v>104.24</v>
      </c>
      <c r="F71" s="82">
        <f>(E71*100)/D71</f>
        <v>10.423999999999999</v>
      </c>
    </row>
    <row r="72" spans="1:6" x14ac:dyDescent="0.2">
      <c r="A72" s="54" t="s">
        <v>113</v>
      </c>
      <c r="B72" s="55" t="s">
        <v>114</v>
      </c>
      <c r="C72" s="83">
        <v>0</v>
      </c>
      <c r="D72" s="83">
        <v>1000</v>
      </c>
      <c r="E72" s="83">
        <v>104.24</v>
      </c>
      <c r="F72" s="83"/>
    </row>
    <row r="73" spans="1:6" x14ac:dyDescent="0.2">
      <c r="A73" s="48" t="s">
        <v>167</v>
      </c>
      <c r="B73" s="49" t="s">
        <v>168</v>
      </c>
      <c r="C73" s="79">
        <f t="shared" ref="C73:E75" si="4">C74</f>
        <v>0</v>
      </c>
      <c r="D73" s="79">
        <f t="shared" si="4"/>
        <v>0</v>
      </c>
      <c r="E73" s="79">
        <f t="shared" si="4"/>
        <v>836.63</v>
      </c>
      <c r="F73" s="80" t="e">
        <f>(E73*100)/D73</f>
        <v>#DIV/0!</v>
      </c>
    </row>
    <row r="74" spans="1:6" x14ac:dyDescent="0.2">
      <c r="A74" s="50" t="s">
        <v>169</v>
      </c>
      <c r="B74" s="51" t="s">
        <v>170</v>
      </c>
      <c r="C74" s="81">
        <f t="shared" si="4"/>
        <v>0</v>
      </c>
      <c r="D74" s="81">
        <f t="shared" si="4"/>
        <v>0</v>
      </c>
      <c r="E74" s="81">
        <f t="shared" si="4"/>
        <v>836.63</v>
      </c>
      <c r="F74" s="80" t="e">
        <f>(E74*100)/D74</f>
        <v>#DIV/0!</v>
      </c>
    </row>
    <row r="75" spans="1:6" x14ac:dyDescent="0.2">
      <c r="A75" s="52" t="s">
        <v>171</v>
      </c>
      <c r="B75" s="53" t="s">
        <v>172</v>
      </c>
      <c r="C75" s="82">
        <f t="shared" si="4"/>
        <v>0</v>
      </c>
      <c r="D75" s="82">
        <f t="shared" si="4"/>
        <v>0</v>
      </c>
      <c r="E75" s="82">
        <f t="shared" si="4"/>
        <v>836.63</v>
      </c>
      <c r="F75" s="82" t="e">
        <f>(E75*100)/D75</f>
        <v>#DIV/0!</v>
      </c>
    </row>
    <row r="76" spans="1:6" x14ac:dyDescent="0.2">
      <c r="A76" s="54" t="s">
        <v>173</v>
      </c>
      <c r="B76" s="55" t="s">
        <v>174</v>
      </c>
      <c r="C76" s="83">
        <v>0</v>
      </c>
      <c r="D76" s="83">
        <v>0</v>
      </c>
      <c r="E76" s="83">
        <v>836.63</v>
      </c>
      <c r="F76" s="83"/>
    </row>
    <row r="77" spans="1:6" x14ac:dyDescent="0.2">
      <c r="A77" s="48" t="s">
        <v>50</v>
      </c>
      <c r="B77" s="49" t="s">
        <v>51</v>
      </c>
      <c r="C77" s="79">
        <f t="shared" ref="C77:E79" si="5">C78</f>
        <v>0</v>
      </c>
      <c r="D77" s="79">
        <f t="shared" si="5"/>
        <v>1000</v>
      </c>
      <c r="E77" s="79">
        <f t="shared" si="5"/>
        <v>532.11</v>
      </c>
      <c r="F77" s="80">
        <f>(E77*100)/D77</f>
        <v>53.210999999999999</v>
      </c>
    </row>
    <row r="78" spans="1:6" x14ac:dyDescent="0.2">
      <c r="A78" s="50" t="s">
        <v>68</v>
      </c>
      <c r="B78" s="51" t="s">
        <v>69</v>
      </c>
      <c r="C78" s="81">
        <f t="shared" si="5"/>
        <v>0</v>
      </c>
      <c r="D78" s="81">
        <f t="shared" si="5"/>
        <v>1000</v>
      </c>
      <c r="E78" s="81">
        <f t="shared" si="5"/>
        <v>532.11</v>
      </c>
      <c r="F78" s="80">
        <f>(E78*100)/D78</f>
        <v>53.210999999999999</v>
      </c>
    </row>
    <row r="79" spans="1:6" x14ac:dyDescent="0.2">
      <c r="A79" s="52" t="s">
        <v>70</v>
      </c>
      <c r="B79" s="53" t="s">
        <v>71</v>
      </c>
      <c r="C79" s="82">
        <f t="shared" si="5"/>
        <v>0</v>
      </c>
      <c r="D79" s="82">
        <f t="shared" si="5"/>
        <v>1000</v>
      </c>
      <c r="E79" s="82">
        <f t="shared" si="5"/>
        <v>532.11</v>
      </c>
      <c r="F79" s="82">
        <f>(E79*100)/D79</f>
        <v>53.210999999999999</v>
      </c>
    </row>
    <row r="80" spans="1:6" x14ac:dyDescent="0.2">
      <c r="A80" s="54" t="s">
        <v>72</v>
      </c>
      <c r="B80" s="55" t="s">
        <v>73</v>
      </c>
      <c r="C80" s="83">
        <v>0</v>
      </c>
      <c r="D80" s="83">
        <v>1000</v>
      </c>
      <c r="E80" s="83">
        <v>532.11</v>
      </c>
      <c r="F80" s="83"/>
    </row>
    <row r="81" spans="1:6" x14ac:dyDescent="0.2">
      <c r="A81" s="47" t="s">
        <v>199</v>
      </c>
      <c r="B81" s="47" t="s">
        <v>208</v>
      </c>
      <c r="C81" s="77"/>
      <c r="D81" s="77"/>
      <c r="E81" s="77"/>
      <c r="F81" s="78" t="e">
        <f>(E81*100)/D81</f>
        <v>#DIV/0!</v>
      </c>
    </row>
    <row r="82" spans="1:6" x14ac:dyDescent="0.2">
      <c r="A82" s="48" t="s">
        <v>50</v>
      </c>
      <c r="B82" s="49" t="s">
        <v>51</v>
      </c>
      <c r="C82" s="79">
        <f t="shared" ref="C82:E84" si="6">C83</f>
        <v>0</v>
      </c>
      <c r="D82" s="79">
        <f t="shared" si="6"/>
        <v>0</v>
      </c>
      <c r="E82" s="79">
        <f t="shared" si="6"/>
        <v>0</v>
      </c>
      <c r="F82" s="80" t="e">
        <f>(E82*100)/D82</f>
        <v>#DIV/0!</v>
      </c>
    </row>
    <row r="83" spans="1:6" x14ac:dyDescent="0.2">
      <c r="A83" s="50" t="s">
        <v>62</v>
      </c>
      <c r="B83" s="51" t="s">
        <v>63</v>
      </c>
      <c r="C83" s="81">
        <f t="shared" si="6"/>
        <v>0</v>
      </c>
      <c r="D83" s="81">
        <f t="shared" si="6"/>
        <v>0</v>
      </c>
      <c r="E83" s="81">
        <f t="shared" si="6"/>
        <v>0</v>
      </c>
      <c r="F83" s="80" t="e">
        <f>(E83*100)/D83</f>
        <v>#DIV/0!</v>
      </c>
    </row>
    <row r="84" spans="1:6" x14ac:dyDescent="0.2">
      <c r="A84" s="52" t="s">
        <v>64</v>
      </c>
      <c r="B84" s="53" t="s">
        <v>65</v>
      </c>
      <c r="C84" s="82">
        <f t="shared" si="6"/>
        <v>0</v>
      </c>
      <c r="D84" s="82">
        <f t="shared" si="6"/>
        <v>0</v>
      </c>
      <c r="E84" s="82">
        <f t="shared" si="6"/>
        <v>0</v>
      </c>
      <c r="F84" s="82" t="e">
        <f>(E84*100)/D84</f>
        <v>#DIV/0!</v>
      </c>
    </row>
    <row r="85" spans="1:6" x14ac:dyDescent="0.2">
      <c r="A85" s="54" t="s">
        <v>66</v>
      </c>
      <c r="B85" s="55" t="s">
        <v>67</v>
      </c>
      <c r="C85" s="83">
        <v>0</v>
      </c>
      <c r="D85" s="83">
        <v>0</v>
      </c>
      <c r="E85" s="83">
        <v>0</v>
      </c>
      <c r="F85" s="83"/>
    </row>
    <row r="86" spans="1:6" x14ac:dyDescent="0.2">
      <c r="A86" s="47" t="s">
        <v>200</v>
      </c>
      <c r="B86" s="47" t="s">
        <v>209</v>
      </c>
      <c r="C86" s="77">
        <f t="shared" ref="C86:E87" si="7">C87</f>
        <v>0</v>
      </c>
      <c r="D86" s="77">
        <f t="shared" si="7"/>
        <v>0</v>
      </c>
      <c r="E86" s="77">
        <f t="shared" si="7"/>
        <v>6896.3799999999992</v>
      </c>
      <c r="F86" s="78" t="e">
        <f>(E86*100)/D86</f>
        <v>#DIV/0!</v>
      </c>
    </row>
    <row r="87" spans="1:6" x14ac:dyDescent="0.2">
      <c r="A87" s="48" t="s">
        <v>82</v>
      </c>
      <c r="B87" s="49" t="s">
        <v>83</v>
      </c>
      <c r="C87" s="79">
        <f t="shared" si="7"/>
        <v>0</v>
      </c>
      <c r="D87" s="79">
        <f t="shared" si="7"/>
        <v>0</v>
      </c>
      <c r="E87" s="79">
        <f t="shared" si="7"/>
        <v>6896.3799999999992</v>
      </c>
      <c r="F87" s="80" t="e">
        <f>(E87*100)/D87</f>
        <v>#DIV/0!</v>
      </c>
    </row>
    <row r="88" spans="1:6" x14ac:dyDescent="0.2">
      <c r="A88" s="50" t="s">
        <v>101</v>
      </c>
      <c r="B88" s="51" t="s">
        <v>102</v>
      </c>
      <c r="C88" s="81">
        <f>C89+C91</f>
        <v>0</v>
      </c>
      <c r="D88" s="81">
        <f>D89+D91</f>
        <v>0</v>
      </c>
      <c r="E88" s="81">
        <f>E89+E91</f>
        <v>6896.3799999999992</v>
      </c>
      <c r="F88" s="80" t="e">
        <f>(E88*100)/D88</f>
        <v>#DIV/0!</v>
      </c>
    </row>
    <row r="89" spans="1:6" x14ac:dyDescent="0.2">
      <c r="A89" s="52" t="s">
        <v>111</v>
      </c>
      <c r="B89" s="53" t="s">
        <v>112</v>
      </c>
      <c r="C89" s="82">
        <f>C90</f>
        <v>0</v>
      </c>
      <c r="D89" s="82">
        <f>D90</f>
        <v>0</v>
      </c>
      <c r="E89" s="82">
        <f>E90</f>
        <v>2712.1</v>
      </c>
      <c r="F89" s="82" t="e">
        <f>(E89*100)/D89</f>
        <v>#DIV/0!</v>
      </c>
    </row>
    <row r="90" spans="1:6" x14ac:dyDescent="0.2">
      <c r="A90" s="54" t="s">
        <v>113</v>
      </c>
      <c r="B90" s="55" t="s">
        <v>114</v>
      </c>
      <c r="C90" s="83">
        <v>0</v>
      </c>
      <c r="D90" s="83">
        <v>0</v>
      </c>
      <c r="E90" s="83">
        <v>2712.1</v>
      </c>
      <c r="F90" s="83"/>
    </row>
    <row r="91" spans="1:6" x14ac:dyDescent="0.2">
      <c r="A91" s="52" t="s">
        <v>147</v>
      </c>
      <c r="B91" s="53" t="s">
        <v>148</v>
      </c>
      <c r="C91" s="82">
        <f>C92</f>
        <v>0</v>
      </c>
      <c r="D91" s="82">
        <f>D92</f>
        <v>0</v>
      </c>
      <c r="E91" s="82">
        <f>E92</f>
        <v>4184.28</v>
      </c>
      <c r="F91" s="82" t="e">
        <f>(E91*100)/D91</f>
        <v>#DIV/0!</v>
      </c>
    </row>
    <row r="92" spans="1:6" x14ac:dyDescent="0.2">
      <c r="A92" s="54" t="s">
        <v>149</v>
      </c>
      <c r="B92" s="55" t="s">
        <v>150</v>
      </c>
      <c r="C92" s="83">
        <v>0</v>
      </c>
      <c r="D92" s="83">
        <v>0</v>
      </c>
      <c r="E92" s="83">
        <v>4184.28</v>
      </c>
      <c r="F92" s="83"/>
    </row>
    <row r="93" spans="1:6" x14ac:dyDescent="0.2">
      <c r="A93" s="48" t="s">
        <v>50</v>
      </c>
      <c r="B93" s="49" t="s">
        <v>51</v>
      </c>
      <c r="C93" s="79">
        <f t="shared" ref="C93:E95" si="8">C94</f>
        <v>0</v>
      </c>
      <c r="D93" s="79">
        <f t="shared" si="8"/>
        <v>0</v>
      </c>
      <c r="E93" s="79">
        <f t="shared" si="8"/>
        <v>6896.38</v>
      </c>
      <c r="F93" s="80" t="e">
        <f>(E93*100)/D93</f>
        <v>#DIV/0!</v>
      </c>
    </row>
    <row r="94" spans="1:6" x14ac:dyDescent="0.2">
      <c r="A94" s="50" t="s">
        <v>52</v>
      </c>
      <c r="B94" s="51" t="s">
        <v>53</v>
      </c>
      <c r="C94" s="81">
        <f t="shared" si="8"/>
        <v>0</v>
      </c>
      <c r="D94" s="81">
        <f t="shared" si="8"/>
        <v>0</v>
      </c>
      <c r="E94" s="81">
        <f t="shared" si="8"/>
        <v>6896.38</v>
      </c>
      <c r="F94" s="80" t="e">
        <f>(E94*100)/D94</f>
        <v>#DIV/0!</v>
      </c>
    </row>
    <row r="95" spans="1:6" ht="25.5" x14ac:dyDescent="0.2">
      <c r="A95" s="52" t="s">
        <v>54</v>
      </c>
      <c r="B95" s="53" t="s">
        <v>55</v>
      </c>
      <c r="C95" s="82">
        <f t="shared" si="8"/>
        <v>0</v>
      </c>
      <c r="D95" s="82">
        <f t="shared" si="8"/>
        <v>0</v>
      </c>
      <c r="E95" s="82">
        <f t="shared" si="8"/>
        <v>6896.38</v>
      </c>
      <c r="F95" s="82" t="e">
        <f>(E95*100)/D95</f>
        <v>#DIV/0!</v>
      </c>
    </row>
    <row r="96" spans="1:6" ht="25.5" x14ac:dyDescent="0.2">
      <c r="A96" s="54" t="s">
        <v>56</v>
      </c>
      <c r="B96" s="55" t="s">
        <v>57</v>
      </c>
      <c r="C96" s="83">
        <v>0</v>
      </c>
      <c r="D96" s="83">
        <v>0</v>
      </c>
      <c r="E96" s="83">
        <v>6896.38</v>
      </c>
      <c r="F96" s="83"/>
    </row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="56" customFormat="1" x14ac:dyDescent="0.2"/>
    <row r="1218" s="56" customFormat="1" x14ac:dyDescent="0.2"/>
    <row r="1219" s="56" customFormat="1" x14ac:dyDescent="0.2"/>
    <row r="1220" s="56" customFormat="1" x14ac:dyDescent="0.2"/>
    <row r="1221" s="56" customFormat="1" x14ac:dyDescent="0.2"/>
    <row r="1222" s="56" customFormat="1" x14ac:dyDescent="0.2"/>
    <row r="1223" s="56" customFormat="1" x14ac:dyDescent="0.2"/>
    <row r="1224" s="56" customFormat="1" x14ac:dyDescent="0.2"/>
    <row r="1225" s="56" customFormat="1" x14ac:dyDescent="0.2"/>
    <row r="1226" s="56" customFormat="1" x14ac:dyDescent="0.2"/>
    <row r="1227" s="56" customFormat="1" x14ac:dyDescent="0.2"/>
    <row r="1228" s="56" customFormat="1" x14ac:dyDescent="0.2"/>
    <row r="1229" s="56" customFormat="1" x14ac:dyDescent="0.2"/>
    <row r="1230" s="56" customFormat="1" x14ac:dyDescent="0.2"/>
    <row r="1231" s="56" customFormat="1" x14ac:dyDescent="0.2"/>
    <row r="1232" s="56" customFormat="1" x14ac:dyDescent="0.2"/>
    <row r="1233" spans="1:3" s="56" customFormat="1" x14ac:dyDescent="0.2"/>
    <row r="1234" spans="1:3" s="56" customFormat="1" x14ac:dyDescent="0.2"/>
    <row r="1235" spans="1:3" s="56" customFormat="1" x14ac:dyDescent="0.2"/>
    <row r="1236" spans="1:3" s="56" customFormat="1" x14ac:dyDescent="0.2"/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56"/>
      <c r="B1257" s="56"/>
      <c r="C1257" s="56"/>
    </row>
    <row r="1258" spans="1:3" x14ac:dyDescent="0.2">
      <c r="A1258" s="56"/>
      <c r="B1258" s="56"/>
      <c r="C1258" s="56"/>
    </row>
    <row r="1259" spans="1:3" x14ac:dyDescent="0.2">
      <c r="A1259" s="56"/>
      <c r="B1259" s="56"/>
      <c r="C1259" s="56"/>
    </row>
    <row r="1260" spans="1:3" x14ac:dyDescent="0.2">
      <c r="A1260" s="56"/>
      <c r="B1260" s="56"/>
      <c r="C1260" s="56"/>
    </row>
    <row r="1261" spans="1:3" x14ac:dyDescent="0.2">
      <c r="A1261" s="56"/>
      <c r="B1261" s="56"/>
      <c r="C1261" s="56"/>
    </row>
    <row r="1262" spans="1:3" x14ac:dyDescent="0.2">
      <c r="A1262" s="56"/>
      <c r="B1262" s="56"/>
      <c r="C1262" s="56"/>
    </row>
    <row r="1263" spans="1:3" x14ac:dyDescent="0.2">
      <c r="A1263" s="56"/>
      <c r="B1263" s="56"/>
      <c r="C1263" s="56"/>
    </row>
    <row r="1264" spans="1:3" x14ac:dyDescent="0.2">
      <c r="A1264" s="56"/>
      <c r="B1264" s="56"/>
      <c r="C1264" s="56"/>
    </row>
    <row r="1265" spans="1:3" x14ac:dyDescent="0.2">
      <c r="A1265" s="56"/>
      <c r="B1265" s="56"/>
      <c r="C1265" s="56"/>
    </row>
    <row r="1266" spans="1:3" x14ac:dyDescent="0.2">
      <c r="A1266" s="56"/>
      <c r="B1266" s="56"/>
      <c r="C1266" s="56"/>
    </row>
    <row r="1267" spans="1:3" x14ac:dyDescent="0.2">
      <c r="A1267" s="56"/>
      <c r="B1267" s="56"/>
      <c r="C1267" s="56"/>
    </row>
    <row r="1268" spans="1:3" x14ac:dyDescent="0.2">
      <c r="A1268" s="56"/>
      <c r="B1268" s="56"/>
      <c r="C1268" s="56"/>
    </row>
    <row r="1269" spans="1:3" x14ac:dyDescent="0.2">
      <c r="A1269" s="56"/>
      <c r="B1269" s="56"/>
      <c r="C1269" s="56"/>
    </row>
    <row r="1270" spans="1:3" x14ac:dyDescent="0.2">
      <c r="A1270" s="56"/>
      <c r="B1270" s="56"/>
      <c r="C1270" s="56"/>
    </row>
    <row r="1271" spans="1:3" x14ac:dyDescent="0.2">
      <c r="A1271" s="56"/>
      <c r="B1271" s="56"/>
      <c r="C1271" s="56"/>
    </row>
    <row r="1272" spans="1:3" x14ac:dyDescent="0.2">
      <c r="A1272" s="56"/>
      <c r="B1272" s="56"/>
      <c r="C1272" s="56"/>
    </row>
    <row r="1273" spans="1:3" x14ac:dyDescent="0.2">
      <c r="A1273" s="56"/>
      <c r="B1273" s="56"/>
      <c r="C1273" s="56"/>
    </row>
    <row r="1274" spans="1:3" x14ac:dyDescent="0.2">
      <c r="A1274" s="39"/>
      <c r="B1274" s="39"/>
      <c r="C1274" s="39"/>
    </row>
    <row r="1275" spans="1:3" x14ac:dyDescent="0.2">
      <c r="A1275" s="39"/>
      <c r="B1275" s="39"/>
      <c r="C1275" s="39"/>
    </row>
    <row r="1276" spans="1:3" x14ac:dyDescent="0.2">
      <c r="A1276" s="39"/>
      <c r="B1276" s="39"/>
      <c r="C1276" s="39"/>
    </row>
    <row r="1277" spans="1:3" x14ac:dyDescent="0.2">
      <c r="A1277" s="39"/>
      <c r="B1277" s="39"/>
      <c r="C1277" s="39"/>
    </row>
    <row r="1278" spans="1:3" x14ac:dyDescent="0.2">
      <c r="A1278" s="39"/>
      <c r="B1278" s="39"/>
      <c r="C1278" s="39"/>
    </row>
    <row r="1279" spans="1:3" x14ac:dyDescent="0.2">
      <c r="A1279" s="39"/>
      <c r="B1279" s="39"/>
      <c r="C1279" s="39"/>
    </row>
    <row r="1280" spans="1:3" x14ac:dyDescent="0.2">
      <c r="A1280" s="39"/>
      <c r="B1280" s="39"/>
      <c r="C1280" s="39"/>
    </row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  <row r="7936" s="39" customFormat="1" x14ac:dyDescent="0.2"/>
    <row r="7937" s="39" customFormat="1" x14ac:dyDescent="0.2"/>
    <row r="7938" s="39" customFormat="1" x14ac:dyDescent="0.2"/>
    <row r="7939" s="39" customFormat="1" x14ac:dyDescent="0.2"/>
    <row r="7940" s="39" customFormat="1" x14ac:dyDescent="0.2"/>
    <row r="7941" s="39" customFormat="1" x14ac:dyDescent="0.2"/>
    <row r="7942" s="39" customFormat="1" x14ac:dyDescent="0.2"/>
    <row r="7943" s="39" customFormat="1" x14ac:dyDescent="0.2"/>
    <row r="7944" s="39" customFormat="1" x14ac:dyDescent="0.2"/>
    <row r="7945" s="39" customFormat="1" x14ac:dyDescent="0.2"/>
    <row r="7946" s="39" customFormat="1" x14ac:dyDescent="0.2"/>
    <row r="7947" s="39" customFormat="1" x14ac:dyDescent="0.2"/>
    <row r="7948" s="39" customFormat="1" x14ac:dyDescent="0.2"/>
    <row r="7949" s="39" customFormat="1" x14ac:dyDescent="0.2"/>
    <row r="7950" s="39" customFormat="1" x14ac:dyDescent="0.2"/>
    <row r="7951" s="39" customFormat="1" x14ac:dyDescent="0.2"/>
    <row r="7952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Katarina Rosandić</cp:lastModifiedBy>
  <cp:lastPrinted>2025-03-26T11:38:56Z</cp:lastPrinted>
  <dcterms:created xsi:type="dcterms:W3CDTF">2022-08-12T12:51:27Z</dcterms:created>
  <dcterms:modified xsi:type="dcterms:W3CDTF">2025-03-27T11:45:01Z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