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ples\Desktop\IZVJEŠTAJ O IZVRŠENJU\"/>
    </mc:Choice>
  </mc:AlternateContent>
  <bookViews>
    <workbookView xWindow="-120" yWindow="-120" windowWidth="38640" windowHeight="21240" tabRatio="825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rashoda'!$B$1:$I$25</definedName>
    <definedName name="_xlnm.Print_Area" localSheetId="6">'Posebni dio'!$A$1:$F$117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116" i="15"/>
  <c r="E116" i="15"/>
  <c r="D116" i="15"/>
  <c r="C116" i="15"/>
  <c r="F115" i="15"/>
  <c r="E115" i="15"/>
  <c r="D115" i="15"/>
  <c r="C115" i="15"/>
  <c r="F114" i="15"/>
  <c r="E114" i="15"/>
  <c r="D114" i="15"/>
  <c r="C114" i="15"/>
  <c r="F111" i="15"/>
  <c r="E111" i="15"/>
  <c r="D111" i="15"/>
  <c r="C111" i="15"/>
  <c r="F110" i="15"/>
  <c r="E110" i="15"/>
  <c r="D110" i="15"/>
  <c r="C110" i="15"/>
  <c r="F109" i="15"/>
  <c r="E109" i="15"/>
  <c r="D109" i="15"/>
  <c r="C109" i="15"/>
  <c r="F108" i="15"/>
  <c r="E108" i="15"/>
  <c r="D108" i="15"/>
  <c r="C108" i="15"/>
  <c r="F105" i="15"/>
  <c r="E105" i="15"/>
  <c r="D105" i="15"/>
  <c r="C105" i="15"/>
  <c r="F104" i="15"/>
  <c r="E104" i="15"/>
  <c r="D104" i="15"/>
  <c r="C104" i="15"/>
  <c r="F103" i="15"/>
  <c r="E103" i="15"/>
  <c r="D103" i="15"/>
  <c r="C103" i="15"/>
  <c r="F101" i="15"/>
  <c r="E101" i="15"/>
  <c r="D101" i="15"/>
  <c r="C101" i="15"/>
  <c r="F99" i="15"/>
  <c r="E99" i="15"/>
  <c r="D99" i="15"/>
  <c r="C99" i="15"/>
  <c r="F98" i="15"/>
  <c r="E98" i="15"/>
  <c r="D98" i="15"/>
  <c r="C98" i="15"/>
  <c r="F96" i="15"/>
  <c r="E96" i="15"/>
  <c r="D96" i="15"/>
  <c r="C96" i="15"/>
  <c r="F95" i="15"/>
  <c r="E95" i="15"/>
  <c r="D95" i="15"/>
  <c r="C95" i="15"/>
  <c r="F94" i="15"/>
  <c r="E94" i="15"/>
  <c r="D94" i="15"/>
  <c r="C94" i="15"/>
  <c r="F93" i="15"/>
  <c r="E93" i="15"/>
  <c r="D93" i="15"/>
  <c r="C93" i="15"/>
  <c r="F91" i="15"/>
  <c r="E91" i="15"/>
  <c r="D91" i="15"/>
  <c r="C91" i="15"/>
  <c r="F90" i="15"/>
  <c r="E90" i="15"/>
  <c r="D90" i="15"/>
  <c r="C90" i="15"/>
  <c r="F89" i="15"/>
  <c r="E89" i="15"/>
  <c r="D89" i="15"/>
  <c r="C89" i="15"/>
  <c r="F87" i="15"/>
  <c r="E87" i="15"/>
  <c r="D87" i="15"/>
  <c r="C87" i="15"/>
  <c r="F86" i="15"/>
  <c r="E86" i="15"/>
  <c r="D86" i="15"/>
  <c r="C86" i="15"/>
  <c r="F85" i="15"/>
  <c r="E85" i="15"/>
  <c r="D85" i="15"/>
  <c r="C85" i="15"/>
  <c r="F82" i="15"/>
  <c r="E82" i="15"/>
  <c r="D82" i="15"/>
  <c r="C82" i="15"/>
  <c r="F81" i="15"/>
  <c r="E81" i="15"/>
  <c r="D81" i="15"/>
  <c r="C81" i="15"/>
  <c r="F80" i="15"/>
  <c r="E80" i="15"/>
  <c r="D80" i="15"/>
  <c r="C80" i="15"/>
  <c r="F79" i="15"/>
  <c r="E79" i="15"/>
  <c r="D79" i="15"/>
  <c r="C79" i="15"/>
  <c r="F77" i="15"/>
  <c r="E77" i="15"/>
  <c r="D77" i="15"/>
  <c r="C77" i="15"/>
  <c r="F76" i="15"/>
  <c r="E76" i="15"/>
  <c r="D76" i="15"/>
  <c r="C76" i="15"/>
  <c r="F75" i="15"/>
  <c r="E75" i="15"/>
  <c r="D75" i="15"/>
  <c r="C75" i="15"/>
  <c r="F73" i="15"/>
  <c r="E73" i="15"/>
  <c r="D73" i="15"/>
  <c r="C73" i="15"/>
  <c r="F71" i="15"/>
  <c r="E71" i="15"/>
  <c r="D71" i="15"/>
  <c r="C71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5" i="15"/>
  <c r="E65" i="15"/>
  <c r="D65" i="15"/>
  <c r="C65" i="15"/>
  <c r="F64" i="15"/>
  <c r="E64" i="15"/>
  <c r="D64" i="15"/>
  <c r="C64" i="15"/>
  <c r="F63" i="15"/>
  <c r="E63" i="15"/>
  <c r="D63" i="15"/>
  <c r="C63" i="15"/>
  <c r="F61" i="15"/>
  <c r="E61" i="15"/>
  <c r="D61" i="15"/>
  <c r="C61" i="15"/>
  <c r="F59" i="15"/>
  <c r="E59" i="15"/>
  <c r="D59" i="15"/>
  <c r="C59" i="15"/>
  <c r="F58" i="15"/>
  <c r="E58" i="15"/>
  <c r="D58" i="15"/>
  <c r="C58" i="15"/>
  <c r="F57" i="15"/>
  <c r="E57" i="15"/>
  <c r="D57" i="15"/>
  <c r="C57" i="15"/>
  <c r="F54" i="15"/>
  <c r="E54" i="15"/>
  <c r="D54" i="15"/>
  <c r="C54" i="15"/>
  <c r="F52" i="15"/>
  <c r="E52" i="15"/>
  <c r="D52" i="15"/>
  <c r="C52" i="15"/>
  <c r="F51" i="15"/>
  <c r="E51" i="15"/>
  <c r="D51" i="15"/>
  <c r="C51" i="15"/>
  <c r="F47" i="15"/>
  <c r="E47" i="15"/>
  <c r="D47" i="15"/>
  <c r="C47" i="15"/>
  <c r="F45" i="15"/>
  <c r="E45" i="15"/>
  <c r="D45" i="15"/>
  <c r="C45" i="15"/>
  <c r="F35" i="15"/>
  <c r="E35" i="15"/>
  <c r="D35" i="15"/>
  <c r="C35" i="15"/>
  <c r="F29" i="15"/>
  <c r="E29" i="15"/>
  <c r="D29" i="15"/>
  <c r="C29" i="15"/>
  <c r="F24" i="15"/>
  <c r="E24" i="15"/>
  <c r="D24" i="15"/>
  <c r="C24" i="15"/>
  <c r="F23" i="15"/>
  <c r="E23" i="15"/>
  <c r="D23" i="15"/>
  <c r="C23" i="15"/>
  <c r="F21" i="15"/>
  <c r="E21" i="15"/>
  <c r="D21" i="15"/>
  <c r="C21" i="15"/>
  <c r="F19" i="15"/>
  <c r="E19" i="15"/>
  <c r="D19" i="15"/>
  <c r="C19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23" i="5"/>
  <c r="G23" i="5"/>
  <c r="H22" i="5"/>
  <c r="G22" i="5"/>
  <c r="F22" i="5"/>
  <c r="E22" i="5"/>
  <c r="D22" i="5"/>
  <c r="C22" i="5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F15" i="5"/>
  <c r="E15" i="5"/>
  <c r="D15" i="5"/>
  <c r="C15" i="5"/>
  <c r="H14" i="5"/>
  <c r="G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82" i="3"/>
  <c r="K82" i="3"/>
  <c r="L81" i="3"/>
  <c r="K81" i="3"/>
  <c r="J81" i="3"/>
  <c r="I81" i="3"/>
  <c r="H81" i="3"/>
  <c r="G81" i="3"/>
  <c r="L80" i="3"/>
  <c r="K80" i="3"/>
  <c r="J80" i="3"/>
  <c r="I80" i="3"/>
  <c r="H80" i="3"/>
  <c r="G80" i="3"/>
  <c r="L79" i="3"/>
  <c r="K79" i="3"/>
  <c r="L78" i="3"/>
  <c r="K78" i="3"/>
  <c r="J78" i="3"/>
  <c r="I78" i="3"/>
  <c r="H78" i="3"/>
  <c r="G78" i="3"/>
  <c r="L77" i="3"/>
  <c r="K77" i="3"/>
  <c r="L76" i="3"/>
  <c r="K76" i="3"/>
  <c r="J76" i="3"/>
  <c r="I76" i="3"/>
  <c r="H76" i="3"/>
  <c r="G76" i="3"/>
  <c r="L75" i="3"/>
  <c r="K75" i="3"/>
  <c r="J75" i="3"/>
  <c r="I75" i="3"/>
  <c r="H75" i="3"/>
  <c r="G75" i="3"/>
  <c r="L74" i="3"/>
  <c r="K74" i="3"/>
  <c r="J74" i="3"/>
  <c r="I74" i="3"/>
  <c r="H74" i="3"/>
  <c r="G74" i="3"/>
  <c r="L73" i="3"/>
  <c r="K73" i="3"/>
  <c r="L72" i="3"/>
  <c r="K72" i="3"/>
  <c r="L71" i="3"/>
  <c r="K71" i="3"/>
  <c r="J71" i="3"/>
  <c r="I71" i="3"/>
  <c r="H71" i="3"/>
  <c r="G71" i="3"/>
  <c r="L70" i="3"/>
  <c r="K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L65" i="3"/>
  <c r="K65" i="3"/>
  <c r="L64" i="3"/>
  <c r="K64" i="3"/>
  <c r="L63" i="3"/>
  <c r="K63" i="3"/>
  <c r="J63" i="3"/>
  <c r="I63" i="3"/>
  <c r="H63" i="3"/>
  <c r="G63" i="3"/>
  <c r="L62" i="3"/>
  <c r="K62" i="3"/>
  <c r="L61" i="3"/>
  <c r="K61" i="3"/>
  <c r="J61" i="3"/>
  <c r="I61" i="3"/>
  <c r="H61" i="3"/>
  <c r="G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J51" i="3"/>
  <c r="I51" i="3"/>
  <c r="H51" i="3"/>
  <c r="G51" i="3"/>
  <c r="L50" i="3"/>
  <c r="K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J39" i="3"/>
  <c r="I39" i="3"/>
  <c r="H39" i="3"/>
  <c r="G39" i="3"/>
  <c r="L38" i="3"/>
  <c r="K38" i="3"/>
  <c r="L37" i="3"/>
  <c r="K37" i="3"/>
  <c r="J37" i="3"/>
  <c r="I37" i="3"/>
  <c r="H37" i="3"/>
  <c r="G37" i="3"/>
  <c r="L36" i="3"/>
  <c r="K36" i="3"/>
  <c r="L35" i="3"/>
  <c r="K35" i="3"/>
  <c r="J35" i="3"/>
  <c r="I35" i="3"/>
  <c r="H35" i="3"/>
  <c r="G35" i="3"/>
  <c r="L34" i="3"/>
  <c r="K34" i="3"/>
  <c r="L33" i="3"/>
  <c r="K33" i="3"/>
  <c r="L32" i="3"/>
  <c r="K32" i="3"/>
  <c r="J32" i="3"/>
  <c r="I32" i="3"/>
  <c r="H32" i="3"/>
  <c r="G32" i="3"/>
  <c r="L31" i="3"/>
  <c r="K31" i="3"/>
  <c r="J31" i="3"/>
  <c r="I31" i="3"/>
  <c r="H31" i="3"/>
  <c r="G31" i="3"/>
  <c r="L30" i="3"/>
  <c r="K30" i="3"/>
  <c r="J30" i="3"/>
  <c r="I30" i="3"/>
  <c r="H30" i="3"/>
  <c r="G30" i="3"/>
  <c r="L29" i="3"/>
  <c r="K29" i="3"/>
  <c r="J29" i="3"/>
  <c r="I29" i="3"/>
  <c r="H29" i="3"/>
  <c r="G29" i="3"/>
  <c r="L24" i="3"/>
  <c r="K24" i="3"/>
  <c r="L23" i="3"/>
  <c r="K23" i="3"/>
  <c r="L22" i="3"/>
  <c r="K22" i="3"/>
  <c r="J22" i="3"/>
  <c r="I22" i="3"/>
  <c r="H22" i="3"/>
  <c r="G22" i="3"/>
  <c r="L21" i="3"/>
  <c r="K21" i="3"/>
  <c r="J21" i="3"/>
  <c r="I21" i="3"/>
  <c r="H21" i="3"/>
  <c r="G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  <c r="K27" i="1" l="1"/>
</calcChain>
</file>

<file path=xl/sharedStrings.xml><?xml version="1.0" encoding="utf-8"?>
<sst xmlns="http://schemas.openxmlformats.org/spreadsheetml/2006/main" count="492" uniqueCount="209">
  <si>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</si>
  <si>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</si>
  <si>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</si>
  <si>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</si>
  <si>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</si>
  <si>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</si>
  <si>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</si>
  <si>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</si>
  <si>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</si>
  <si>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</si>
  <si>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</si>
  <si>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</si>
  <si>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</si>
  <si>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</si>
  <si>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</si>
  <si>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</si>
  <si>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</si>
  <si>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</si>
  <si>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</si>
  <si>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</si>
  <si>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</si>
  <si>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</si>
  <si>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</si>
  <si>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</si>
  <si>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</si>
  <si>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</si>
  <si>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</si>
  <si>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</si>
  <si>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</si>
  <si>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</si>
  <si>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</si>
  <si>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</si>
  <si>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</si>
  <si>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</si>
  <si>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</si>
  <si>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</si>
  <si>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</si>
  <si>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</si>
  <si>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</si>
  <si>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</si>
  <si>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</si>
  <si>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</si>
  <si>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</si>
  <si>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</si>
  <si>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</si>
  <si>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</si>
  <si>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</si>
  <si>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</si>
  <si>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</si>
  <si>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</si>
  <si>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</si>
  <si>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</si>
  <si>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</si>
  <si>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</si>
  <si>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</si>
  <si>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</si>
  <si>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</si>
  <si>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</si>
  <si>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</si>
  <si>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</si>
  <si>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</si>
  <si>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</si>
  <si>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</si>
  <si>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</si>
  <si>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</si>
  <si>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</si>
  <si>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</si>
  <si>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</si>
  <si>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</si>
  <si>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</si>
  <si>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</si>
  <si>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</si>
  <si>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</si>
  <si>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</si>
  <si>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</si>
  <si>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</si>
  <si>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</si>
  <si>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</si>
  <si>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</si>
  <si>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</si>
  <si>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</si>
  <si>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</si>
  <si>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</si>
  <si>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</si>
  <si>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</si>
  <si>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</si>
  <si>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</si>
  <si>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</si>
  <si>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</si>
  <si>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</si>
  <si>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</si>
  <si>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</si>
  <si>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</si>
  <si>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</si>
  <si>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</si>
  <si>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</si>
  <si>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</si>
  <si>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</si>
  <si>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</si>
  <si>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</si>
  <si>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</si>
  <si>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</si>
  <si>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</si>
  <si>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</si>
  <si>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</si>
  <si>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</si>
  <si>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</si>
  <si>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</si>
  <si>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</si>
  <si>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</si>
  <si>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</si>
  <si>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</si>
  <si>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</si>
  <si>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</si>
  <si>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</si>
  <si>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</si>
  <si>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</si>
  <si>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</si>
  <si>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</si>
  <si>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</si>
  <si>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</si>
  <si>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</si>
  <si>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</si>
  <si>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</si>
  <si>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</si>
  <si>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</si>
  <si>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</si>
  <si>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</si>
  <si>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</si>
  <si>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</si>
  <si>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</si>
  <si>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</si>
  <si>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</si>
  <si>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</si>
  <si>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</si>
  <si>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</si>
  <si>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</si>
  <si>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</si>
  <si>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</si>
  <si>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</si>
  <si>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</si>
  <si>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</si>
  <si>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</si>
  <si>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</si>
  <si>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</si>
  <si>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</si>
  <si>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</si>
  <si>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</si>
  <si>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</si>
  <si>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</si>
  <si>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</si>
  <si>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</si>
  <si>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</si>
  <si>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</si>
  <si>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</si>
  <si>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</si>
  <si>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</si>
  <si>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</si>
  <si>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</si>
  <si>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</si>
  <si>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</si>
  <si>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</si>
  <si>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</si>
  <si>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</si>
  <si>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</si>
  <si>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</si>
  <si>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</si>
  <si>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</si>
  <si>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</si>
  <si>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</si>
  <si>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</si>
  <si>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</si>
  <si>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</si>
  <si>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</si>
  <si>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</si>
  <si>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</si>
  <si>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</si>
  <si>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</si>
  <si>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</si>
  <si>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</si>
  <si>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</si>
  <si>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</si>
  <si>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</si>
  <si>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</si>
  <si>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</si>
  <si>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</si>
  <si>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</si>
  <si>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</si>
  <si>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</si>
  <si>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</si>
  <si>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</si>
  <si>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 i uprave</t>
  </si>
  <si>
    <t>80 Općinski sudovi</t>
  </si>
  <si>
    <t>20892 KARLOVAC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</si>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</sst>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opLeftCell="A2" workbookViewId="0">
      <selection activeCell="J26" sqref="J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3980696.62</v>
      </c>
      <c r="H10" s="86">
        <v>4658845</v>
      </c>
      <c r="I10" s="86">
        <v>5253976</v>
      </c>
      <c r="J10" s="86">
        <v>5228266.7300000004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3980696.62</v>
      </c>
      <c r="H12" s="87">
        <f t="shared" ref="H12:J12" si="0">H10+H11</f>
        <v>4658845</v>
      </c>
      <c r="I12" s="87">
        <f t="shared" si="0"/>
        <v>5253976</v>
      </c>
      <c r="J12" s="87">
        <f t="shared" si="0"/>
        <v>5228266.7300000004</v>
      </c>
      <c r="K12" s="88">
        <f>J12/G12*100</f>
        <v>131.34049713137901</v>
      </c>
      <c r="L12" s="88">
        <f>J12/I12*100</f>
        <v>99.510670204812499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3971929.43</v>
      </c>
      <c r="H13" s="86">
        <v>4651390</v>
      </c>
      <c r="I13" s="86">
        <v>5246621</v>
      </c>
      <c r="J13" s="86">
        <v>5219500.88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8767.19</v>
      </c>
      <c r="H14" s="86">
        <v>7455</v>
      </c>
      <c r="I14" s="86">
        <v>7355</v>
      </c>
      <c r="J14" s="86">
        <v>4687.42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3980696.62</v>
      </c>
      <c r="H15" s="87">
        <f t="shared" ref="H15:J15" si="1">H13+H14</f>
        <v>4658845</v>
      </c>
      <c r="I15" s="87">
        <f t="shared" si="1"/>
        <v>5253976</v>
      </c>
      <c r="J15" s="87">
        <f t="shared" si="1"/>
        <v>5224188.3</v>
      </c>
      <c r="K15" s="88">
        <f>J15/G15*100</f>
        <v>131.23804194854699</v>
      </c>
      <c r="L15" s="88">
        <f>J15/I15*100</f>
        <v>99.433044612308805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4078.4300000006333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56356</v>
      </c>
      <c r="H24" s="86">
        <v>0</v>
      </c>
      <c r="I24" s="86">
        <v>0</v>
      </c>
      <c r="J24" s="86">
        <v>4373.05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-4373.05</v>
      </c>
      <c r="H25" s="86">
        <v>0</v>
      </c>
      <c r="I25" s="86">
        <v>0</v>
      </c>
      <c r="J25" s="86">
        <v>-8451.48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51982.95</v>
      </c>
      <c r="H26" s="94">
        <f t="shared" ref="H26:J26" si="4">H24+H25</f>
        <v>0</v>
      </c>
      <c r="I26" s="94">
        <f t="shared" si="4"/>
        <v>0</v>
      </c>
      <c r="J26" s="94">
        <f t="shared" si="4"/>
        <v>-4078.4299999999994</v>
      </c>
      <c r="K26" s="93">
        <f>J26/G26*100</f>
        <v>-7.8457071020401878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51982.95</v>
      </c>
      <c r="H27" s="94">
        <f t="shared" ref="H27:J27" si="5">H16+H26</f>
        <v>0</v>
      </c>
      <c r="I27" s="94">
        <f t="shared" si="5"/>
        <v>0</v>
      </c>
      <c r="J27" s="94">
        <f t="shared" si="5"/>
        <v>6.3391780713573098E-10</v>
      </c>
      <c r="K27" s="93">
        <f>J27/G27*100</f>
        <v>1.2194725523190411E-12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83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3980696.62</v>
      </c>
      <c r="H10" s="65">
        <f>H11</f>
        <v>4658845</v>
      </c>
      <c r="I10" s="65">
        <f>I11</f>
        <v>5253976</v>
      </c>
      <c r="J10" s="65">
        <f>J11</f>
        <v>5228266.7299999995</v>
      </c>
      <c r="K10" s="69">
        <f t="shared" ref="K10:K24" si="0">(J10*100)/G10</f>
        <v>131.34049713137898</v>
      </c>
      <c r="L10" s="69">
        <f t="shared" ref="L10:L24" si="1">(J10*100)/I10</f>
        <v>99.510670204812513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3980696.62</v>
      </c>
      <c r="H11" s="65">
        <f>H12+H15+H18+H21</f>
        <v>4658845</v>
      </c>
      <c r="I11" s="65">
        <f>I12+I15+I18+I21</f>
        <v>5253976</v>
      </c>
      <c r="J11" s="65">
        <f>J12+J15+J18+J21</f>
        <v>5228266.7299999995</v>
      </c>
      <c r="K11" s="65">
        <f t="shared" si="0"/>
        <v>131.34049713137898</v>
      </c>
      <c r="L11" s="65">
        <f t="shared" si="1"/>
        <v>99.510670204812513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13919.09</v>
      </c>
      <c r="H12" s="65">
        <f t="shared" si="2"/>
        <v>13272</v>
      </c>
      <c r="I12" s="65">
        <f t="shared" si="2"/>
        <v>13272</v>
      </c>
      <c r="J12" s="65">
        <f t="shared" si="2"/>
        <v>12500</v>
      </c>
      <c r="K12" s="65">
        <f t="shared" si="0"/>
        <v>89.804721429346316</v>
      </c>
      <c r="L12" s="65">
        <f t="shared" si="1"/>
        <v>94.183242917420131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13919.09</v>
      </c>
      <c r="H13" s="65">
        <f t="shared" si="2"/>
        <v>13272</v>
      </c>
      <c r="I13" s="65">
        <f t="shared" si="2"/>
        <v>13272</v>
      </c>
      <c r="J13" s="65">
        <f t="shared" si="2"/>
        <v>12500</v>
      </c>
      <c r="K13" s="65">
        <f t="shared" si="0"/>
        <v>89.804721429346316</v>
      </c>
      <c r="L13" s="65">
        <f t="shared" si="1"/>
        <v>94.183242917420131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13919.09</v>
      </c>
      <c r="H14" s="66">
        <v>13272</v>
      </c>
      <c r="I14" s="66">
        <v>13272</v>
      </c>
      <c r="J14" s="66">
        <v>12500</v>
      </c>
      <c r="K14" s="66">
        <f t="shared" si="0"/>
        <v>89.804721429346316</v>
      </c>
      <c r="L14" s="66">
        <f t="shared" si="1"/>
        <v>94.183242917420131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49674.92</v>
      </c>
      <c r="H15" s="65">
        <f t="shared" si="3"/>
        <v>5309</v>
      </c>
      <c r="I15" s="65">
        <f t="shared" si="3"/>
        <v>5309</v>
      </c>
      <c r="J15" s="65">
        <f t="shared" si="3"/>
        <v>3240.4</v>
      </c>
      <c r="K15" s="65">
        <f t="shared" si="0"/>
        <v>6.5232113106573699</v>
      </c>
      <c r="L15" s="65">
        <f t="shared" si="1"/>
        <v>61.035976643435674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49674.92</v>
      </c>
      <c r="H16" s="65">
        <f t="shared" si="3"/>
        <v>5309</v>
      </c>
      <c r="I16" s="65">
        <f t="shared" si="3"/>
        <v>5309</v>
      </c>
      <c r="J16" s="65">
        <f t="shared" si="3"/>
        <v>3240.4</v>
      </c>
      <c r="K16" s="65">
        <f t="shared" si="0"/>
        <v>6.5232113106573699</v>
      </c>
      <c r="L16" s="65">
        <f t="shared" si="1"/>
        <v>61.035976643435674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49674.92</v>
      </c>
      <c r="H17" s="66">
        <v>5309</v>
      </c>
      <c r="I17" s="66">
        <v>5309</v>
      </c>
      <c r="J17" s="66">
        <v>3240.4</v>
      </c>
      <c r="K17" s="66">
        <f t="shared" si="0"/>
        <v>6.5232113106573699</v>
      </c>
      <c r="L17" s="66">
        <f t="shared" si="1"/>
        <v>61.035976643435674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1253.3800000000001</v>
      </c>
      <c r="H18" s="65">
        <f t="shared" si="4"/>
        <v>1726</v>
      </c>
      <c r="I18" s="65">
        <f t="shared" si="4"/>
        <v>1726</v>
      </c>
      <c r="J18" s="65">
        <f t="shared" si="4"/>
        <v>886.64</v>
      </c>
      <c r="K18" s="65">
        <f t="shared" si="0"/>
        <v>70.739919258325486</v>
      </c>
      <c r="L18" s="65">
        <f t="shared" si="1"/>
        <v>51.369640787949017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1253.3800000000001</v>
      </c>
      <c r="H19" s="65">
        <f t="shared" si="4"/>
        <v>1726</v>
      </c>
      <c r="I19" s="65">
        <f t="shared" si="4"/>
        <v>1726</v>
      </c>
      <c r="J19" s="65">
        <f t="shared" si="4"/>
        <v>886.64</v>
      </c>
      <c r="K19" s="65">
        <f t="shared" si="0"/>
        <v>70.739919258325486</v>
      </c>
      <c r="L19" s="65">
        <f t="shared" si="1"/>
        <v>51.369640787949017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1253.3800000000001</v>
      </c>
      <c r="H20" s="66">
        <v>1726</v>
      </c>
      <c r="I20" s="66">
        <v>1726</v>
      </c>
      <c r="J20" s="66">
        <v>886.64</v>
      </c>
      <c r="K20" s="66">
        <f t="shared" si="0"/>
        <v>70.739919258325486</v>
      </c>
      <c r="L20" s="66">
        <f t="shared" si="1"/>
        <v>51.369640787949017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3915849.23</v>
      </c>
      <c r="H21" s="65">
        <f>H22</f>
        <v>4638538</v>
      </c>
      <c r="I21" s="65">
        <f>I22</f>
        <v>5233669</v>
      </c>
      <c r="J21" s="65">
        <f>J22</f>
        <v>5211639.6899999995</v>
      </c>
      <c r="K21" s="65">
        <f t="shared" si="0"/>
        <v>133.0909180586608</v>
      </c>
      <c r="L21" s="65">
        <f t="shared" si="1"/>
        <v>99.579084768257218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3915849.23</v>
      </c>
      <c r="H22" s="65">
        <f>H23+H24</f>
        <v>4638538</v>
      </c>
      <c r="I22" s="65">
        <f>I23+I24</f>
        <v>5233669</v>
      </c>
      <c r="J22" s="65">
        <f>J23+J24</f>
        <v>5211639.6899999995</v>
      </c>
      <c r="K22" s="65">
        <f t="shared" si="0"/>
        <v>133.0909180586608</v>
      </c>
      <c r="L22" s="65">
        <f t="shared" si="1"/>
        <v>99.579084768257218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3907082.04</v>
      </c>
      <c r="H23" s="66">
        <v>4633738</v>
      </c>
      <c r="I23" s="66">
        <v>5228969</v>
      </c>
      <c r="J23" s="66">
        <v>5206952.2699999996</v>
      </c>
      <c r="K23" s="66">
        <f t="shared" si="0"/>
        <v>133.26959139050993</v>
      </c>
      <c r="L23" s="66">
        <f t="shared" si="1"/>
        <v>99.578947016132631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8767.19</v>
      </c>
      <c r="H24" s="66">
        <v>4800</v>
      </c>
      <c r="I24" s="66">
        <v>4700</v>
      </c>
      <c r="J24" s="66">
        <v>4687.42</v>
      </c>
      <c r="K24" s="66">
        <f t="shared" si="0"/>
        <v>53.465477536131871</v>
      </c>
      <c r="L24" s="66">
        <f t="shared" si="1"/>
        <v>99.732340425531916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G30+G74</f>
        <v>3980696.6200000006</v>
      </c>
      <c r="H29" s="65">
        <f>H30+H74</f>
        <v>4658845</v>
      </c>
      <c r="I29" s="65">
        <f>I30+I74</f>
        <v>5253976</v>
      </c>
      <c r="J29" s="65">
        <f>J30+J74</f>
        <v>5224188.2999999989</v>
      </c>
      <c r="K29" s="70">
        <f t="shared" ref="K29:K60" si="5">(J29*100)/G29</f>
        <v>131.23804194854716</v>
      </c>
      <c r="L29" s="70">
        <f t="shared" ref="L29:L60" si="6">(J29*100)/I29</f>
        <v>99.433044612308848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G31+G39+G68</f>
        <v>3971929.4300000006</v>
      </c>
      <c r="H30" s="65">
        <f>H31+H39+H68</f>
        <v>4651390</v>
      </c>
      <c r="I30" s="65">
        <f>I31+I39+I68</f>
        <v>5246621</v>
      </c>
      <c r="J30" s="65">
        <f>J31+J39+J68</f>
        <v>5219500.879999999</v>
      </c>
      <c r="K30" s="65">
        <f t="shared" si="5"/>
        <v>131.40970835425944</v>
      </c>
      <c r="L30" s="65">
        <f t="shared" si="6"/>
        <v>99.483093594906137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2988790.18</v>
      </c>
      <c r="H31" s="65">
        <f>H32+H35+H37</f>
        <v>3539357</v>
      </c>
      <c r="I31" s="65">
        <f>I32+I35+I37</f>
        <v>4037288</v>
      </c>
      <c r="J31" s="65">
        <f>J32+J35+J37</f>
        <v>4030678.07</v>
      </c>
      <c r="K31" s="65">
        <f t="shared" si="5"/>
        <v>134.8598538957994</v>
      </c>
      <c r="L31" s="65">
        <f t="shared" si="6"/>
        <v>99.836277966793546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2479010.79</v>
      </c>
      <c r="H32" s="65">
        <f>H33+H34</f>
        <v>2972396</v>
      </c>
      <c r="I32" s="65">
        <f>I33+I34</f>
        <v>3358013</v>
      </c>
      <c r="J32" s="65">
        <f>J33+J34</f>
        <v>3351376.04</v>
      </c>
      <c r="K32" s="65">
        <f t="shared" si="5"/>
        <v>135.19005457818116</v>
      </c>
      <c r="L32" s="65">
        <f t="shared" si="6"/>
        <v>99.802354547168221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2448738.4</v>
      </c>
      <c r="H33" s="66">
        <v>2932760</v>
      </c>
      <c r="I33" s="66">
        <v>3308900</v>
      </c>
      <c r="J33" s="66">
        <v>3308899.94</v>
      </c>
      <c r="K33" s="66">
        <f t="shared" si="5"/>
        <v>135.12672239713316</v>
      </c>
      <c r="L33" s="66">
        <f t="shared" si="6"/>
        <v>99.999998186708581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30272.39</v>
      </c>
      <c r="H34" s="66">
        <v>39636</v>
      </c>
      <c r="I34" s="66">
        <v>49113</v>
      </c>
      <c r="J34" s="66">
        <v>42476.1</v>
      </c>
      <c r="K34" s="66">
        <f t="shared" si="5"/>
        <v>140.31300468843062</v>
      </c>
      <c r="L34" s="66">
        <f t="shared" si="6"/>
        <v>86.486469977399054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100742.45</v>
      </c>
      <c r="H35" s="65">
        <f>H36</f>
        <v>101454</v>
      </c>
      <c r="I35" s="65">
        <f>I36</f>
        <v>126297</v>
      </c>
      <c r="J35" s="65">
        <f>J36</f>
        <v>126324.88</v>
      </c>
      <c r="K35" s="65">
        <f t="shared" si="5"/>
        <v>125.39389304111624</v>
      </c>
      <c r="L35" s="65">
        <f t="shared" si="6"/>
        <v>100.02207495031553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100742.45</v>
      </c>
      <c r="H36" s="66">
        <v>101454</v>
      </c>
      <c r="I36" s="66">
        <v>126297</v>
      </c>
      <c r="J36" s="66">
        <v>126324.88</v>
      </c>
      <c r="K36" s="66">
        <f t="shared" si="5"/>
        <v>125.39389304111624</v>
      </c>
      <c r="L36" s="66">
        <f t="shared" si="6"/>
        <v>100.02207495031553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</f>
        <v>409036.94</v>
      </c>
      <c r="H37" s="65">
        <f>H38</f>
        <v>465507</v>
      </c>
      <c r="I37" s="65">
        <f>I38</f>
        <v>552978</v>
      </c>
      <c r="J37" s="65">
        <f>J38</f>
        <v>552977.15</v>
      </c>
      <c r="K37" s="65">
        <f t="shared" si="5"/>
        <v>135.1900270914407</v>
      </c>
      <c r="L37" s="65">
        <f t="shared" si="6"/>
        <v>99.999846286832394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409036.94</v>
      </c>
      <c r="H38" s="66">
        <v>465507</v>
      </c>
      <c r="I38" s="66">
        <v>552978</v>
      </c>
      <c r="J38" s="66">
        <v>552977.15</v>
      </c>
      <c r="K38" s="66">
        <f t="shared" si="5"/>
        <v>135.1900270914407</v>
      </c>
      <c r="L38" s="66">
        <f t="shared" si="6"/>
        <v>99.999846286832394</v>
      </c>
    </row>
    <row r="39" spans="2:12" x14ac:dyDescent="0.25">
      <c r="B39" s="65"/>
      <c r="C39" s="65" t="s">
        <v>95</v>
      </c>
      <c r="D39" s="65"/>
      <c r="E39" s="65"/>
      <c r="F39" s="65" t="s">
        <v>96</v>
      </c>
      <c r="G39" s="65">
        <f>G40+G45+G51+G61+G63</f>
        <v>979448.0700000003</v>
      </c>
      <c r="H39" s="65">
        <f>H40+H45+H51+H61+H63</f>
        <v>1107378</v>
      </c>
      <c r="I39" s="65">
        <f>I40+I45+I51+I61+I63</f>
        <v>1204978</v>
      </c>
      <c r="J39" s="65">
        <f>J40+J45+J51+J61+J63</f>
        <v>1184679.0399999998</v>
      </c>
      <c r="K39" s="65">
        <f t="shared" si="5"/>
        <v>120.95373673052413</v>
      </c>
      <c r="L39" s="65">
        <f t="shared" si="6"/>
        <v>98.315408248117393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G41+G42+G43+G44</f>
        <v>95873.99</v>
      </c>
      <c r="H40" s="65">
        <f>H41+H42+H43+H44</f>
        <v>116575</v>
      </c>
      <c r="I40" s="65">
        <f>I41+I42+I43+I44</f>
        <v>113375</v>
      </c>
      <c r="J40" s="65">
        <f>J41+J42+J43+J44</f>
        <v>107338.07</v>
      </c>
      <c r="K40" s="65">
        <f t="shared" si="5"/>
        <v>111.95744539264507</v>
      </c>
      <c r="L40" s="65">
        <f t="shared" si="6"/>
        <v>94.67525468577729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5514.55</v>
      </c>
      <c r="H41" s="66">
        <v>6000</v>
      </c>
      <c r="I41" s="66">
        <v>8800</v>
      </c>
      <c r="J41" s="66">
        <v>8784.5</v>
      </c>
      <c r="K41" s="66">
        <f t="shared" si="5"/>
        <v>159.29676945534993</v>
      </c>
      <c r="L41" s="66">
        <f t="shared" si="6"/>
        <v>99.82386363636364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87170.33</v>
      </c>
      <c r="H42" s="66">
        <v>105000</v>
      </c>
      <c r="I42" s="66">
        <v>100000</v>
      </c>
      <c r="J42" s="66">
        <v>95477.63</v>
      </c>
      <c r="K42" s="66">
        <f t="shared" si="5"/>
        <v>109.52996277517821</v>
      </c>
      <c r="L42" s="66">
        <f t="shared" si="6"/>
        <v>95.477630000000005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2109.11</v>
      </c>
      <c r="H43" s="66">
        <v>3584</v>
      </c>
      <c r="I43" s="66">
        <v>2584</v>
      </c>
      <c r="J43" s="66">
        <v>1533.75</v>
      </c>
      <c r="K43" s="66">
        <f t="shared" si="5"/>
        <v>72.720246928799341</v>
      </c>
      <c r="L43" s="66">
        <f t="shared" si="6"/>
        <v>59.355650154798759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1080</v>
      </c>
      <c r="H44" s="66">
        <v>1991</v>
      </c>
      <c r="I44" s="66">
        <v>1991</v>
      </c>
      <c r="J44" s="66">
        <v>1542.19</v>
      </c>
      <c r="K44" s="66">
        <f t="shared" si="5"/>
        <v>142.79537037037036</v>
      </c>
      <c r="L44" s="66">
        <f t="shared" si="6"/>
        <v>77.458061275740832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G46+G47+G48+G49+G50</f>
        <v>139527.59</v>
      </c>
      <c r="H45" s="65">
        <f>H46+H47+H48+H49+H50</f>
        <v>173504</v>
      </c>
      <c r="I45" s="65">
        <f>I46+I47+I48+I49+I50</f>
        <v>163504</v>
      </c>
      <c r="J45" s="65">
        <f>J46+J47+J48+J49+J50</f>
        <v>150989.04999999999</v>
      </c>
      <c r="K45" s="65">
        <f t="shared" si="5"/>
        <v>108.21447571766988</v>
      </c>
      <c r="L45" s="65">
        <f t="shared" si="6"/>
        <v>92.345783589392312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112575.89</v>
      </c>
      <c r="H46" s="66">
        <v>120973</v>
      </c>
      <c r="I46" s="66">
        <v>120973</v>
      </c>
      <c r="J46" s="66">
        <v>123940.46</v>
      </c>
      <c r="K46" s="66">
        <f t="shared" si="5"/>
        <v>110.09503011701706</v>
      </c>
      <c r="L46" s="66">
        <f t="shared" si="6"/>
        <v>102.45299364320964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20416.689999999999</v>
      </c>
      <c r="H47" s="66">
        <v>46000</v>
      </c>
      <c r="I47" s="66">
        <v>36000</v>
      </c>
      <c r="J47" s="66">
        <v>19739.46</v>
      </c>
      <c r="K47" s="66">
        <f t="shared" si="5"/>
        <v>96.682958892944939</v>
      </c>
      <c r="L47" s="66">
        <f t="shared" si="6"/>
        <v>54.831833333333336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4709.13</v>
      </c>
      <c r="H48" s="66">
        <v>4000</v>
      </c>
      <c r="I48" s="66">
        <v>4000</v>
      </c>
      <c r="J48" s="66">
        <v>6479.83</v>
      </c>
      <c r="K48" s="66">
        <f t="shared" si="5"/>
        <v>137.60142531635356</v>
      </c>
      <c r="L48" s="66">
        <f t="shared" si="6"/>
        <v>161.99574999999999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625.88</v>
      </c>
      <c r="H49" s="66">
        <v>2000</v>
      </c>
      <c r="I49" s="66">
        <v>2000</v>
      </c>
      <c r="J49" s="66">
        <v>356.5</v>
      </c>
      <c r="K49" s="66">
        <f t="shared" si="5"/>
        <v>56.959800600754136</v>
      </c>
      <c r="L49" s="66">
        <f t="shared" si="6"/>
        <v>17.824999999999999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1200</v>
      </c>
      <c r="H50" s="66">
        <v>531</v>
      </c>
      <c r="I50" s="66">
        <v>531</v>
      </c>
      <c r="J50" s="66">
        <v>472.8</v>
      </c>
      <c r="K50" s="66">
        <f t="shared" si="5"/>
        <v>39.4</v>
      </c>
      <c r="L50" s="66">
        <f t="shared" si="6"/>
        <v>89.039548022598865</v>
      </c>
    </row>
    <row r="51" spans="2:12" x14ac:dyDescent="0.25">
      <c r="B51" s="65"/>
      <c r="C51" s="65"/>
      <c r="D51" s="65" t="s">
        <v>119</v>
      </c>
      <c r="E51" s="65"/>
      <c r="F51" s="65" t="s">
        <v>120</v>
      </c>
      <c r="G51" s="65">
        <f>G52+G53+G54+G55+G56+G57+G58+G59+G60</f>
        <v>735638.15000000014</v>
      </c>
      <c r="H51" s="65">
        <f>H52+H53+H54+H55+H56+H57+H58+H59+H60</f>
        <v>806990</v>
      </c>
      <c r="I51" s="65">
        <f>I52+I53+I54+I55+I56+I57+I58+I59+I60</f>
        <v>917790</v>
      </c>
      <c r="J51" s="65">
        <f>J52+J53+J54+J55+J56+J57+J58+J59+J60</f>
        <v>921843.36999999988</v>
      </c>
      <c r="K51" s="65">
        <f t="shared" si="5"/>
        <v>125.31206680893314</v>
      </c>
      <c r="L51" s="65">
        <f t="shared" si="6"/>
        <v>100.44164460279585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229414.66</v>
      </c>
      <c r="H52" s="66">
        <v>293317</v>
      </c>
      <c r="I52" s="66">
        <v>303317</v>
      </c>
      <c r="J52" s="66">
        <v>303260.34999999998</v>
      </c>
      <c r="K52" s="66">
        <f t="shared" si="5"/>
        <v>132.18874068466243</v>
      </c>
      <c r="L52" s="66">
        <f t="shared" si="6"/>
        <v>99.981323170148727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8061.23</v>
      </c>
      <c r="H53" s="66">
        <v>5000</v>
      </c>
      <c r="I53" s="66">
        <v>5000</v>
      </c>
      <c r="J53" s="66">
        <v>5093.9399999999996</v>
      </c>
      <c r="K53" s="66">
        <f t="shared" si="5"/>
        <v>63.190604907687785</v>
      </c>
      <c r="L53" s="66">
        <f t="shared" si="6"/>
        <v>101.8788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3449.19</v>
      </c>
      <c r="H54" s="66">
        <v>3716</v>
      </c>
      <c r="I54" s="66">
        <v>3716</v>
      </c>
      <c r="J54" s="66">
        <v>2794.8</v>
      </c>
      <c r="K54" s="66">
        <f t="shared" si="5"/>
        <v>81.02771955154688</v>
      </c>
      <c r="L54" s="66">
        <f t="shared" si="6"/>
        <v>75.209903121636174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8139.63</v>
      </c>
      <c r="H55" s="66">
        <v>11000</v>
      </c>
      <c r="I55" s="66">
        <v>11000</v>
      </c>
      <c r="J55" s="66">
        <v>7182.61</v>
      </c>
      <c r="K55" s="66">
        <f t="shared" si="5"/>
        <v>88.242463109502523</v>
      </c>
      <c r="L55" s="66">
        <f t="shared" si="6"/>
        <v>65.296454545454552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5845.87</v>
      </c>
      <c r="H56" s="66">
        <v>12476</v>
      </c>
      <c r="I56" s="66">
        <v>12476</v>
      </c>
      <c r="J56" s="66">
        <v>7438.41</v>
      </c>
      <c r="K56" s="66">
        <f t="shared" si="5"/>
        <v>127.24213846698609</v>
      </c>
      <c r="L56" s="66">
        <f t="shared" si="6"/>
        <v>59.621753767233088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18010.36</v>
      </c>
      <c r="H57" s="66">
        <v>0</v>
      </c>
      <c r="I57" s="66">
        <v>0</v>
      </c>
      <c r="J57" s="66">
        <v>1191.44</v>
      </c>
      <c r="K57" s="66">
        <f t="shared" si="5"/>
        <v>6.6153036363515216</v>
      </c>
      <c r="L57" s="66" t="e">
        <f t="shared" si="6"/>
        <v>#DIV/0!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450775.1</v>
      </c>
      <c r="H58" s="66">
        <v>465963</v>
      </c>
      <c r="I58" s="66">
        <v>566763</v>
      </c>
      <c r="J58" s="66">
        <v>590034.53</v>
      </c>
      <c r="K58" s="66">
        <f t="shared" si="5"/>
        <v>130.89332795888683</v>
      </c>
      <c r="L58" s="66">
        <f t="shared" si="6"/>
        <v>104.10604256099992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101.93</v>
      </c>
      <c r="H59" s="66">
        <v>518</v>
      </c>
      <c r="I59" s="66">
        <v>518</v>
      </c>
      <c r="J59" s="66">
        <v>359.6</v>
      </c>
      <c r="K59" s="66">
        <f t="shared" si="5"/>
        <v>352.79113116844889</v>
      </c>
      <c r="L59" s="66">
        <f t="shared" si="6"/>
        <v>69.420849420849422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11840.18</v>
      </c>
      <c r="H60" s="66">
        <v>15000</v>
      </c>
      <c r="I60" s="66">
        <v>15000</v>
      </c>
      <c r="J60" s="66">
        <v>4487.6899999999996</v>
      </c>
      <c r="K60" s="66">
        <f t="shared" si="5"/>
        <v>37.902210946117371</v>
      </c>
      <c r="L60" s="66">
        <f t="shared" si="6"/>
        <v>29.917933333333334</v>
      </c>
    </row>
    <row r="61" spans="2:12" x14ac:dyDescent="0.25">
      <c r="B61" s="65"/>
      <c r="C61" s="65"/>
      <c r="D61" s="65" t="s">
        <v>139</v>
      </c>
      <c r="E61" s="65"/>
      <c r="F61" s="65" t="s">
        <v>140</v>
      </c>
      <c r="G61" s="65">
        <f>G62</f>
        <v>2327.9299999999998</v>
      </c>
      <c r="H61" s="65">
        <f>H62</f>
        <v>3982</v>
      </c>
      <c r="I61" s="65">
        <f>I62</f>
        <v>3982</v>
      </c>
      <c r="J61" s="65">
        <f>J62</f>
        <v>1909.36</v>
      </c>
      <c r="K61" s="65">
        <f t="shared" ref="K61:K82" si="7">(J61*100)/G61</f>
        <v>82.01964835712414</v>
      </c>
      <c r="L61" s="65">
        <f t="shared" ref="L61:L82" si="8">(J61*100)/I61</f>
        <v>47.949773982923155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2327.9299999999998</v>
      </c>
      <c r="H62" s="66">
        <v>3982</v>
      </c>
      <c r="I62" s="66">
        <v>3982</v>
      </c>
      <c r="J62" s="66">
        <v>1909.36</v>
      </c>
      <c r="K62" s="66">
        <f t="shared" si="7"/>
        <v>82.01964835712414</v>
      </c>
      <c r="L62" s="66">
        <f t="shared" si="8"/>
        <v>47.949773982923155</v>
      </c>
    </row>
    <row r="63" spans="2:12" x14ac:dyDescent="0.25">
      <c r="B63" s="65"/>
      <c r="C63" s="65"/>
      <c r="D63" s="65" t="s">
        <v>143</v>
      </c>
      <c r="E63" s="65"/>
      <c r="F63" s="65" t="s">
        <v>144</v>
      </c>
      <c r="G63" s="65">
        <f>G64+G65+G66+G67</f>
        <v>6080.41</v>
      </c>
      <c r="H63" s="65">
        <f>H64+H65+H66+H67</f>
        <v>6327</v>
      </c>
      <c r="I63" s="65">
        <f>I64+I65+I66+I67</f>
        <v>6327</v>
      </c>
      <c r="J63" s="65">
        <f>J64+J65+J66+J67</f>
        <v>2599.19</v>
      </c>
      <c r="K63" s="65">
        <f t="shared" si="7"/>
        <v>42.746952919293271</v>
      </c>
      <c r="L63" s="65">
        <f t="shared" si="8"/>
        <v>41.080923028291451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5000</v>
      </c>
      <c r="H64" s="66">
        <v>0</v>
      </c>
      <c r="I64" s="66">
        <v>0</v>
      </c>
      <c r="J64" s="66">
        <v>0</v>
      </c>
      <c r="K64" s="66">
        <f t="shared" si="7"/>
        <v>0</v>
      </c>
      <c r="L64" s="66" t="e">
        <f t="shared" si="8"/>
        <v>#DIV/0!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500</v>
      </c>
      <c r="H65" s="66">
        <v>3000</v>
      </c>
      <c r="I65" s="66">
        <v>3000</v>
      </c>
      <c r="J65" s="66">
        <v>359.19</v>
      </c>
      <c r="K65" s="66">
        <f t="shared" si="7"/>
        <v>71.837999999999994</v>
      </c>
      <c r="L65" s="66">
        <f t="shared" si="8"/>
        <v>11.973000000000001</v>
      </c>
    </row>
    <row r="66" spans="2:12" x14ac:dyDescent="0.25">
      <c r="B66" s="66"/>
      <c r="C66" s="66"/>
      <c r="D66" s="66"/>
      <c r="E66" s="66" t="s">
        <v>149</v>
      </c>
      <c r="F66" s="66" t="s">
        <v>150</v>
      </c>
      <c r="G66" s="66">
        <v>0</v>
      </c>
      <c r="H66" s="66">
        <v>2000</v>
      </c>
      <c r="I66" s="66">
        <v>2000</v>
      </c>
      <c r="J66" s="66">
        <v>2000</v>
      </c>
      <c r="K66" s="66" t="e">
        <f t="shared" si="7"/>
        <v>#DIV/0!</v>
      </c>
      <c r="L66" s="66">
        <f t="shared" si="8"/>
        <v>100</v>
      </c>
    </row>
    <row r="67" spans="2:12" x14ac:dyDescent="0.25">
      <c r="B67" s="66"/>
      <c r="C67" s="66"/>
      <c r="D67" s="66"/>
      <c r="E67" s="66" t="s">
        <v>151</v>
      </c>
      <c r="F67" s="66" t="s">
        <v>144</v>
      </c>
      <c r="G67" s="66">
        <v>580.41</v>
      </c>
      <c r="H67" s="66">
        <v>1327</v>
      </c>
      <c r="I67" s="66">
        <v>1327</v>
      </c>
      <c r="J67" s="66">
        <v>240</v>
      </c>
      <c r="K67" s="66">
        <f t="shared" si="7"/>
        <v>41.35008011578023</v>
      </c>
      <c r="L67" s="66">
        <f t="shared" si="8"/>
        <v>18.085908063300678</v>
      </c>
    </row>
    <row r="68" spans="2:12" x14ac:dyDescent="0.25">
      <c r="B68" s="65"/>
      <c r="C68" s="65" t="s">
        <v>152</v>
      </c>
      <c r="D68" s="65"/>
      <c r="E68" s="65"/>
      <c r="F68" s="65" t="s">
        <v>153</v>
      </c>
      <c r="G68" s="65">
        <f>G69+G71</f>
        <v>3691.18</v>
      </c>
      <c r="H68" s="65">
        <f>H69+H71</f>
        <v>4655</v>
      </c>
      <c r="I68" s="65">
        <f>I69+I71</f>
        <v>4355</v>
      </c>
      <c r="J68" s="65">
        <f>J69+J71</f>
        <v>4143.7700000000004</v>
      </c>
      <c r="K68" s="65">
        <f t="shared" si="7"/>
        <v>112.26139066639936</v>
      </c>
      <c r="L68" s="65">
        <f t="shared" si="8"/>
        <v>95.149712973593566</v>
      </c>
    </row>
    <row r="69" spans="2:12" x14ac:dyDescent="0.25">
      <c r="B69" s="65"/>
      <c r="C69" s="65"/>
      <c r="D69" s="65" t="s">
        <v>154</v>
      </c>
      <c r="E69" s="65"/>
      <c r="F69" s="65" t="s">
        <v>155</v>
      </c>
      <c r="G69" s="65">
        <f>G70</f>
        <v>267.29000000000002</v>
      </c>
      <c r="H69" s="65">
        <f>H70</f>
        <v>190</v>
      </c>
      <c r="I69" s="65">
        <f>I70</f>
        <v>190</v>
      </c>
      <c r="J69" s="65">
        <f>J70</f>
        <v>182.06</v>
      </c>
      <c r="K69" s="65">
        <f t="shared" si="7"/>
        <v>68.113285195854687</v>
      </c>
      <c r="L69" s="65">
        <f t="shared" si="8"/>
        <v>95.821052631578951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267.29000000000002</v>
      </c>
      <c r="H70" s="66">
        <v>190</v>
      </c>
      <c r="I70" s="66">
        <v>190</v>
      </c>
      <c r="J70" s="66">
        <v>182.06</v>
      </c>
      <c r="K70" s="66">
        <f t="shared" si="7"/>
        <v>68.113285195854687</v>
      </c>
      <c r="L70" s="66">
        <f t="shared" si="8"/>
        <v>95.821052631578951</v>
      </c>
    </row>
    <row r="71" spans="2:12" x14ac:dyDescent="0.25">
      <c r="B71" s="65"/>
      <c r="C71" s="65"/>
      <c r="D71" s="65" t="s">
        <v>158</v>
      </c>
      <c r="E71" s="65"/>
      <c r="F71" s="65" t="s">
        <v>159</v>
      </c>
      <c r="G71" s="65">
        <f>G72+G73</f>
        <v>3423.89</v>
      </c>
      <c r="H71" s="65">
        <f>H72+H73</f>
        <v>4465</v>
      </c>
      <c r="I71" s="65">
        <f>I72+I73</f>
        <v>4165</v>
      </c>
      <c r="J71" s="65">
        <f>J72+J73</f>
        <v>3961.71</v>
      </c>
      <c r="K71" s="65">
        <f t="shared" si="7"/>
        <v>115.70786444657978</v>
      </c>
      <c r="L71" s="65">
        <f t="shared" si="8"/>
        <v>95.119087635054015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3380.1</v>
      </c>
      <c r="H72" s="66">
        <v>4200</v>
      </c>
      <c r="I72" s="66">
        <v>4000</v>
      </c>
      <c r="J72" s="66">
        <v>3857.02</v>
      </c>
      <c r="K72" s="66">
        <f t="shared" si="7"/>
        <v>114.10964172657614</v>
      </c>
      <c r="L72" s="66">
        <f t="shared" si="8"/>
        <v>96.4255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43.79</v>
      </c>
      <c r="H73" s="66">
        <v>265</v>
      </c>
      <c r="I73" s="66">
        <v>165</v>
      </c>
      <c r="J73" s="66">
        <v>104.69</v>
      </c>
      <c r="K73" s="66">
        <f t="shared" si="7"/>
        <v>239.0728476821192</v>
      </c>
      <c r="L73" s="66">
        <f t="shared" si="8"/>
        <v>63.448484848484846</v>
      </c>
    </row>
    <row r="74" spans="2:12" x14ac:dyDescent="0.25">
      <c r="B74" s="65" t="s">
        <v>164</v>
      </c>
      <c r="C74" s="65"/>
      <c r="D74" s="65"/>
      <c r="E74" s="65"/>
      <c r="F74" s="65" t="s">
        <v>165</v>
      </c>
      <c r="G74" s="65">
        <f>G75+G80</f>
        <v>8767.19</v>
      </c>
      <c r="H74" s="65">
        <f>H75+H80</f>
        <v>7455</v>
      </c>
      <c r="I74" s="65">
        <f>I75+I80</f>
        <v>7355</v>
      </c>
      <c r="J74" s="65">
        <f>J75+J80</f>
        <v>4687.42</v>
      </c>
      <c r="K74" s="65">
        <f t="shared" si="7"/>
        <v>53.465477536131871</v>
      </c>
      <c r="L74" s="65">
        <f t="shared" si="8"/>
        <v>63.731067301155676</v>
      </c>
    </row>
    <row r="75" spans="2:12" x14ac:dyDescent="0.25">
      <c r="B75" s="65"/>
      <c r="C75" s="65" t="s">
        <v>166</v>
      </c>
      <c r="D75" s="65"/>
      <c r="E75" s="65"/>
      <c r="F75" s="65" t="s">
        <v>167</v>
      </c>
      <c r="G75" s="65">
        <f>G76+G78</f>
        <v>5456.4400000000005</v>
      </c>
      <c r="H75" s="65">
        <f>H76+H78</f>
        <v>7455</v>
      </c>
      <c r="I75" s="65">
        <f>I76+I78</f>
        <v>7355</v>
      </c>
      <c r="J75" s="65">
        <f>J76+J78</f>
        <v>4687.42</v>
      </c>
      <c r="K75" s="65">
        <f t="shared" si="7"/>
        <v>85.906195248183792</v>
      </c>
      <c r="L75" s="65">
        <f t="shared" si="8"/>
        <v>63.731067301155676</v>
      </c>
    </row>
    <row r="76" spans="2:12" x14ac:dyDescent="0.25">
      <c r="B76" s="65"/>
      <c r="C76" s="65"/>
      <c r="D76" s="65" t="s">
        <v>168</v>
      </c>
      <c r="E76" s="65"/>
      <c r="F76" s="65" t="s">
        <v>169</v>
      </c>
      <c r="G76" s="65">
        <f>G77</f>
        <v>2654.25</v>
      </c>
      <c r="H76" s="65">
        <f>H77</f>
        <v>4455</v>
      </c>
      <c r="I76" s="65">
        <f>I77</f>
        <v>4455</v>
      </c>
      <c r="J76" s="65">
        <f>J77</f>
        <v>1800</v>
      </c>
      <c r="K76" s="65">
        <f t="shared" si="7"/>
        <v>67.815767165866063</v>
      </c>
      <c r="L76" s="65">
        <f t="shared" si="8"/>
        <v>40.404040404040401</v>
      </c>
    </row>
    <row r="77" spans="2:12" x14ac:dyDescent="0.25">
      <c r="B77" s="66"/>
      <c r="C77" s="66"/>
      <c r="D77" s="66"/>
      <c r="E77" s="66" t="s">
        <v>170</v>
      </c>
      <c r="F77" s="66" t="s">
        <v>171</v>
      </c>
      <c r="G77" s="66">
        <v>2654.25</v>
      </c>
      <c r="H77" s="66">
        <v>4455</v>
      </c>
      <c r="I77" s="66">
        <v>4455</v>
      </c>
      <c r="J77" s="66">
        <v>1800</v>
      </c>
      <c r="K77" s="66">
        <f t="shared" si="7"/>
        <v>67.815767165866063</v>
      </c>
      <c r="L77" s="66">
        <f t="shared" si="8"/>
        <v>40.404040404040401</v>
      </c>
    </row>
    <row r="78" spans="2:12" x14ac:dyDescent="0.25">
      <c r="B78" s="65"/>
      <c r="C78" s="65"/>
      <c r="D78" s="65" t="s">
        <v>172</v>
      </c>
      <c r="E78" s="65"/>
      <c r="F78" s="65" t="s">
        <v>173</v>
      </c>
      <c r="G78" s="65">
        <f>G79</f>
        <v>2802.19</v>
      </c>
      <c r="H78" s="65">
        <f>H79</f>
        <v>3000</v>
      </c>
      <c r="I78" s="65">
        <f>I79</f>
        <v>2900</v>
      </c>
      <c r="J78" s="65">
        <f>J79</f>
        <v>2887.42</v>
      </c>
      <c r="K78" s="65">
        <f t="shared" si="7"/>
        <v>103.04154964509901</v>
      </c>
      <c r="L78" s="65">
        <f t="shared" si="8"/>
        <v>99.566206896551719</v>
      </c>
    </row>
    <row r="79" spans="2:12" x14ac:dyDescent="0.25">
      <c r="B79" s="66"/>
      <c r="C79" s="66"/>
      <c r="D79" s="66"/>
      <c r="E79" s="66" t="s">
        <v>174</v>
      </c>
      <c r="F79" s="66" t="s">
        <v>175</v>
      </c>
      <c r="G79" s="66">
        <v>2802.19</v>
      </c>
      <c r="H79" s="66">
        <v>3000</v>
      </c>
      <c r="I79" s="66">
        <v>2900</v>
      </c>
      <c r="J79" s="66">
        <v>2887.42</v>
      </c>
      <c r="K79" s="66">
        <f t="shared" si="7"/>
        <v>103.04154964509901</v>
      </c>
      <c r="L79" s="66">
        <f t="shared" si="8"/>
        <v>99.566206896551719</v>
      </c>
    </row>
    <row r="80" spans="2:12" x14ac:dyDescent="0.25">
      <c r="B80" s="65"/>
      <c r="C80" s="65" t="s">
        <v>176</v>
      </c>
      <c r="D80" s="65"/>
      <c r="E80" s="65"/>
      <c r="F80" s="65" t="s">
        <v>177</v>
      </c>
      <c r="G80" s="65">
        <f t="shared" ref="G80:J81" si="9">G81</f>
        <v>3310.75</v>
      </c>
      <c r="H80" s="65">
        <f t="shared" si="9"/>
        <v>0</v>
      </c>
      <c r="I80" s="65">
        <f t="shared" si="9"/>
        <v>0</v>
      </c>
      <c r="J80" s="65">
        <f t="shared" si="9"/>
        <v>0</v>
      </c>
      <c r="K80" s="65">
        <f t="shared" si="7"/>
        <v>0</v>
      </c>
      <c r="L80" s="65" t="e">
        <f t="shared" si="8"/>
        <v>#DIV/0!</v>
      </c>
    </row>
    <row r="81" spans="2:12" x14ac:dyDescent="0.25">
      <c r="B81" s="65"/>
      <c r="C81" s="65"/>
      <c r="D81" s="65" t="s">
        <v>178</v>
      </c>
      <c r="E81" s="65"/>
      <c r="F81" s="65" t="s">
        <v>179</v>
      </c>
      <c r="G81" s="65">
        <f t="shared" si="9"/>
        <v>3310.75</v>
      </c>
      <c r="H81" s="65">
        <f t="shared" si="9"/>
        <v>0</v>
      </c>
      <c r="I81" s="65">
        <f t="shared" si="9"/>
        <v>0</v>
      </c>
      <c r="J81" s="65">
        <f t="shared" si="9"/>
        <v>0</v>
      </c>
      <c r="K81" s="65">
        <f t="shared" si="7"/>
        <v>0</v>
      </c>
      <c r="L81" s="65" t="e">
        <f t="shared" si="8"/>
        <v>#DIV/0!</v>
      </c>
    </row>
    <row r="82" spans="2:12" x14ac:dyDescent="0.25">
      <c r="B82" s="66"/>
      <c r="C82" s="66"/>
      <c r="D82" s="66"/>
      <c r="E82" s="66" t="s">
        <v>180</v>
      </c>
      <c r="F82" s="66" t="s">
        <v>179</v>
      </c>
      <c r="G82" s="66">
        <v>3310.75</v>
      </c>
      <c r="H82" s="66">
        <v>0</v>
      </c>
      <c r="I82" s="66">
        <v>0</v>
      </c>
      <c r="J82" s="66">
        <v>0</v>
      </c>
      <c r="K82" s="66">
        <f t="shared" si="7"/>
        <v>0</v>
      </c>
      <c r="L82" s="66" t="e">
        <f t="shared" si="8"/>
        <v>#DIV/0!</v>
      </c>
    </row>
    <row r="83" spans="2:12" x14ac:dyDescent="0.25">
      <c r="B83" s="65"/>
      <c r="C83" s="66"/>
      <c r="D83" s="67"/>
      <c r="E83" s="68"/>
      <c r="F83" s="8"/>
      <c r="G83" s="65"/>
      <c r="H83" s="65"/>
      <c r="I83" s="65"/>
      <c r="J83" s="65"/>
      <c r="K83" s="70"/>
      <c r="L83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3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3980696.6199999996</v>
      </c>
      <c r="D6" s="71">
        <f>D7+D9+D11+D13</f>
        <v>4658845</v>
      </c>
      <c r="E6" s="71">
        <f>E7+E9+E11+E13</f>
        <v>5253976</v>
      </c>
      <c r="F6" s="71">
        <f>F7+F9+F11+F13</f>
        <v>5228266.7300000004</v>
      </c>
      <c r="G6" s="72">
        <f t="shared" ref="G6:G23" si="0">(F6*100)/C6</f>
        <v>131.34049713137898</v>
      </c>
      <c r="H6" s="72">
        <f t="shared" ref="H6:H23" si="1">(F6*100)/E6</f>
        <v>99.510670204812513</v>
      </c>
    </row>
    <row r="7" spans="1:8" x14ac:dyDescent="0.25">
      <c r="A7"/>
      <c r="B7" s="8" t="s">
        <v>181</v>
      </c>
      <c r="C7" s="71">
        <f>C8</f>
        <v>3915849.23</v>
      </c>
      <c r="D7" s="71">
        <f>D8</f>
        <v>4638538</v>
      </c>
      <c r="E7" s="71">
        <f>E8</f>
        <v>5233669</v>
      </c>
      <c r="F7" s="71">
        <f>F8</f>
        <v>5211639.6900000004</v>
      </c>
      <c r="G7" s="72">
        <f t="shared" si="0"/>
        <v>133.0909180586608</v>
      </c>
      <c r="H7" s="72">
        <f t="shared" si="1"/>
        <v>99.579084768257218</v>
      </c>
    </row>
    <row r="8" spans="1:8" x14ac:dyDescent="0.25">
      <c r="A8"/>
      <c r="B8" s="16" t="s">
        <v>182</v>
      </c>
      <c r="C8" s="73">
        <v>3915849.23</v>
      </c>
      <c r="D8" s="73">
        <v>4638538</v>
      </c>
      <c r="E8" s="73">
        <v>5233669</v>
      </c>
      <c r="F8" s="74">
        <v>5211639.6900000004</v>
      </c>
      <c r="G8" s="70">
        <f t="shared" si="0"/>
        <v>133.0909180586608</v>
      </c>
      <c r="H8" s="70">
        <f t="shared" si="1"/>
        <v>99.579084768257218</v>
      </c>
    </row>
    <row r="9" spans="1:8" x14ac:dyDescent="0.25">
      <c r="A9"/>
      <c r="B9" s="8" t="s">
        <v>183</v>
      </c>
      <c r="C9" s="71">
        <f>C10</f>
        <v>1253.3800000000001</v>
      </c>
      <c r="D9" s="71">
        <f>D10</f>
        <v>1726</v>
      </c>
      <c r="E9" s="71">
        <f>E10</f>
        <v>1726</v>
      </c>
      <c r="F9" s="71">
        <f>F10</f>
        <v>886.64</v>
      </c>
      <c r="G9" s="72">
        <f t="shared" si="0"/>
        <v>70.739919258325486</v>
      </c>
      <c r="H9" s="72">
        <f t="shared" si="1"/>
        <v>51.369640787949017</v>
      </c>
    </row>
    <row r="10" spans="1:8" x14ac:dyDescent="0.25">
      <c r="A10"/>
      <c r="B10" s="16" t="s">
        <v>184</v>
      </c>
      <c r="C10" s="73">
        <v>1253.3800000000001</v>
      </c>
      <c r="D10" s="73">
        <v>1726</v>
      </c>
      <c r="E10" s="73">
        <v>1726</v>
      </c>
      <c r="F10" s="74">
        <v>886.64</v>
      </c>
      <c r="G10" s="70">
        <f t="shared" si="0"/>
        <v>70.739919258325486</v>
      </c>
      <c r="H10" s="70">
        <f t="shared" si="1"/>
        <v>51.369640787949017</v>
      </c>
    </row>
    <row r="11" spans="1:8" x14ac:dyDescent="0.25">
      <c r="A11"/>
      <c r="B11" s="8" t="s">
        <v>185</v>
      </c>
      <c r="C11" s="71">
        <f>C12</f>
        <v>49674.92</v>
      </c>
      <c r="D11" s="71">
        <f>D12</f>
        <v>5309</v>
      </c>
      <c r="E11" s="71">
        <f>E12</f>
        <v>5309</v>
      </c>
      <c r="F11" s="71">
        <f>F12</f>
        <v>3240.4</v>
      </c>
      <c r="G11" s="72">
        <f t="shared" si="0"/>
        <v>6.5232113106573699</v>
      </c>
      <c r="H11" s="72">
        <f t="shared" si="1"/>
        <v>61.035976643435674</v>
      </c>
    </row>
    <row r="12" spans="1:8" x14ac:dyDescent="0.25">
      <c r="A12"/>
      <c r="B12" s="16" t="s">
        <v>186</v>
      </c>
      <c r="C12" s="73">
        <v>49674.92</v>
      </c>
      <c r="D12" s="73">
        <v>5309</v>
      </c>
      <c r="E12" s="73">
        <v>5309</v>
      </c>
      <c r="F12" s="74">
        <v>3240.4</v>
      </c>
      <c r="G12" s="70">
        <f t="shared" si="0"/>
        <v>6.5232113106573699</v>
      </c>
      <c r="H12" s="70">
        <f t="shared" si="1"/>
        <v>61.035976643435674</v>
      </c>
    </row>
    <row r="13" spans="1:8" x14ac:dyDescent="0.25">
      <c r="A13"/>
      <c r="B13" s="8" t="s">
        <v>187</v>
      </c>
      <c r="C13" s="71">
        <f>C14</f>
        <v>13919.09</v>
      </c>
      <c r="D13" s="71">
        <f>D14</f>
        <v>13272</v>
      </c>
      <c r="E13" s="71">
        <f>E14</f>
        <v>13272</v>
      </c>
      <c r="F13" s="71">
        <f>F14</f>
        <v>12500</v>
      </c>
      <c r="G13" s="72">
        <f t="shared" si="0"/>
        <v>89.804721429346316</v>
      </c>
      <c r="H13" s="72">
        <f t="shared" si="1"/>
        <v>94.183242917420131</v>
      </c>
    </row>
    <row r="14" spans="1:8" x14ac:dyDescent="0.25">
      <c r="A14"/>
      <c r="B14" s="16" t="s">
        <v>188</v>
      </c>
      <c r="C14" s="73">
        <v>13919.09</v>
      </c>
      <c r="D14" s="73">
        <v>13272</v>
      </c>
      <c r="E14" s="73">
        <v>13272</v>
      </c>
      <c r="F14" s="74">
        <v>12500</v>
      </c>
      <c r="G14" s="70">
        <f t="shared" si="0"/>
        <v>89.804721429346316</v>
      </c>
      <c r="H14" s="70">
        <f t="shared" si="1"/>
        <v>94.183242917420131</v>
      </c>
    </row>
    <row r="15" spans="1:8" x14ac:dyDescent="0.25">
      <c r="B15" s="8" t="s">
        <v>32</v>
      </c>
      <c r="C15" s="75">
        <f>C16+C18+C20+C22</f>
        <v>3980696.6199999996</v>
      </c>
      <c r="D15" s="75">
        <f>D16+D18+D20+D22</f>
        <v>4658845</v>
      </c>
      <c r="E15" s="75">
        <f>E16+E18+E20+E22</f>
        <v>5253976</v>
      </c>
      <c r="F15" s="75">
        <f>F16+F18+F20+F22</f>
        <v>5224188.3000000007</v>
      </c>
      <c r="G15" s="72">
        <f t="shared" si="0"/>
        <v>131.23804194854719</v>
      </c>
      <c r="H15" s="72">
        <f t="shared" si="1"/>
        <v>99.433044612308848</v>
      </c>
    </row>
    <row r="16" spans="1:8" x14ac:dyDescent="0.25">
      <c r="A16"/>
      <c r="B16" s="8" t="s">
        <v>181</v>
      </c>
      <c r="C16" s="75">
        <f>C17</f>
        <v>3915849.23</v>
      </c>
      <c r="D16" s="75">
        <f>D17</f>
        <v>4638538</v>
      </c>
      <c r="E16" s="75">
        <f>E17</f>
        <v>5233669</v>
      </c>
      <c r="F16" s="75">
        <f>F17</f>
        <v>5211639.6900000004</v>
      </c>
      <c r="G16" s="72">
        <f t="shared" si="0"/>
        <v>133.0909180586608</v>
      </c>
      <c r="H16" s="72">
        <f t="shared" si="1"/>
        <v>99.579084768257218</v>
      </c>
    </row>
    <row r="17" spans="1:8" x14ac:dyDescent="0.25">
      <c r="A17"/>
      <c r="B17" s="16" t="s">
        <v>182</v>
      </c>
      <c r="C17" s="73">
        <v>3915849.23</v>
      </c>
      <c r="D17" s="73">
        <v>4638538</v>
      </c>
      <c r="E17" s="76">
        <v>5233669</v>
      </c>
      <c r="F17" s="74">
        <v>5211639.6900000004</v>
      </c>
      <c r="G17" s="70">
        <f t="shared" si="0"/>
        <v>133.0909180586608</v>
      </c>
      <c r="H17" s="70">
        <f t="shared" si="1"/>
        <v>99.579084768257218</v>
      </c>
    </row>
    <row r="18" spans="1:8" x14ac:dyDescent="0.25">
      <c r="A18"/>
      <c r="B18" s="8" t="s">
        <v>183</v>
      </c>
      <c r="C18" s="75">
        <f>C19</f>
        <v>1253.3800000000001</v>
      </c>
      <c r="D18" s="75">
        <f>D19</f>
        <v>1726</v>
      </c>
      <c r="E18" s="75">
        <f>E19</f>
        <v>1726</v>
      </c>
      <c r="F18" s="75">
        <f>F19</f>
        <v>789.58</v>
      </c>
      <c r="G18" s="72">
        <f t="shared" si="0"/>
        <v>62.996058657390414</v>
      </c>
      <c r="H18" s="72">
        <f t="shared" si="1"/>
        <v>45.746234067207418</v>
      </c>
    </row>
    <row r="19" spans="1:8" x14ac:dyDescent="0.25">
      <c r="A19"/>
      <c r="B19" s="16" t="s">
        <v>184</v>
      </c>
      <c r="C19" s="73">
        <v>1253.3800000000001</v>
      </c>
      <c r="D19" s="73">
        <v>1726</v>
      </c>
      <c r="E19" s="76">
        <v>1726</v>
      </c>
      <c r="F19" s="74">
        <v>789.58</v>
      </c>
      <c r="G19" s="70">
        <f t="shared" si="0"/>
        <v>62.996058657390414</v>
      </c>
      <c r="H19" s="70">
        <f t="shared" si="1"/>
        <v>45.746234067207418</v>
      </c>
    </row>
    <row r="20" spans="1:8" x14ac:dyDescent="0.25">
      <c r="A20"/>
      <c r="B20" s="8" t="s">
        <v>185</v>
      </c>
      <c r="C20" s="75">
        <f>C21</f>
        <v>49674.92</v>
      </c>
      <c r="D20" s="75">
        <f>D21</f>
        <v>5309</v>
      </c>
      <c r="E20" s="75">
        <f>E21</f>
        <v>5309</v>
      </c>
      <c r="F20" s="75">
        <f>F21</f>
        <v>3240.4</v>
      </c>
      <c r="G20" s="72">
        <f t="shared" si="0"/>
        <v>6.5232113106573699</v>
      </c>
      <c r="H20" s="72">
        <f t="shared" si="1"/>
        <v>61.035976643435674</v>
      </c>
    </row>
    <row r="21" spans="1:8" x14ac:dyDescent="0.25">
      <c r="A21"/>
      <c r="B21" s="16" t="s">
        <v>186</v>
      </c>
      <c r="C21" s="73">
        <v>49674.92</v>
      </c>
      <c r="D21" s="73">
        <v>5309</v>
      </c>
      <c r="E21" s="76">
        <v>5309</v>
      </c>
      <c r="F21" s="74">
        <v>3240.4</v>
      </c>
      <c r="G21" s="70">
        <f t="shared" si="0"/>
        <v>6.5232113106573699</v>
      </c>
      <c r="H21" s="70">
        <f t="shared" si="1"/>
        <v>61.035976643435674</v>
      </c>
    </row>
    <row r="22" spans="1:8" x14ac:dyDescent="0.25">
      <c r="A22"/>
      <c r="B22" s="8" t="s">
        <v>187</v>
      </c>
      <c r="C22" s="75">
        <f>C23</f>
        <v>13919.09</v>
      </c>
      <c r="D22" s="75">
        <f>D23</f>
        <v>13272</v>
      </c>
      <c r="E22" s="75">
        <f>E23</f>
        <v>13272</v>
      </c>
      <c r="F22" s="75">
        <f>F23</f>
        <v>8518.6299999999992</v>
      </c>
      <c r="G22" s="72">
        <f t="shared" si="0"/>
        <v>61.201055528773793</v>
      </c>
      <c r="H22" s="72">
        <f t="shared" si="1"/>
        <v>64.184975889089813</v>
      </c>
    </row>
    <row r="23" spans="1:8" x14ac:dyDescent="0.25">
      <c r="A23"/>
      <c r="B23" s="16" t="s">
        <v>188</v>
      </c>
      <c r="C23" s="73">
        <v>13919.09</v>
      </c>
      <c r="D23" s="73">
        <v>13272</v>
      </c>
      <c r="E23" s="76">
        <v>13272</v>
      </c>
      <c r="F23" s="74">
        <v>8518.6299999999992</v>
      </c>
      <c r="G23" s="70">
        <f t="shared" si="0"/>
        <v>61.201055528773793</v>
      </c>
      <c r="H23" s="70">
        <f t="shared" si="1"/>
        <v>64.184975889089813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3980696.62</v>
      </c>
      <c r="D6" s="75">
        <f t="shared" si="0"/>
        <v>4658845</v>
      </c>
      <c r="E6" s="75">
        <f t="shared" si="0"/>
        <v>5253976</v>
      </c>
      <c r="F6" s="75">
        <f t="shared" si="0"/>
        <v>5224188.3</v>
      </c>
      <c r="G6" s="70">
        <f>(F6*100)/C6</f>
        <v>131.23804194854719</v>
      </c>
      <c r="H6" s="70">
        <f>(F6*100)/E6</f>
        <v>99.433044612308848</v>
      </c>
    </row>
    <row r="7" spans="2:8" x14ac:dyDescent="0.25">
      <c r="B7" s="8" t="s">
        <v>189</v>
      </c>
      <c r="C7" s="75">
        <f t="shared" si="0"/>
        <v>3980696.62</v>
      </c>
      <c r="D7" s="75">
        <f t="shared" si="0"/>
        <v>4658845</v>
      </c>
      <c r="E7" s="75">
        <f t="shared" si="0"/>
        <v>5253976</v>
      </c>
      <c r="F7" s="75">
        <f t="shared" si="0"/>
        <v>5224188.3</v>
      </c>
      <c r="G7" s="70">
        <f>(F7*100)/C7</f>
        <v>131.23804194854719</v>
      </c>
      <c r="H7" s="70">
        <f>(F7*100)/E7</f>
        <v>99.433044612308848</v>
      </c>
    </row>
    <row r="8" spans="2:8" x14ac:dyDescent="0.25">
      <c r="B8" s="11" t="s">
        <v>190</v>
      </c>
      <c r="C8" s="73">
        <v>3980696.62</v>
      </c>
      <c r="D8" s="73">
        <v>4658845</v>
      </c>
      <c r="E8" s="73">
        <v>5253976</v>
      </c>
      <c r="F8" s="74">
        <v>5224188.3</v>
      </c>
      <c r="G8" s="70">
        <f>(F8*100)/C8</f>
        <v>131.23804194854719</v>
      </c>
      <c r="H8" s="70">
        <f>(F8*100)/E8</f>
        <v>99.433044612308848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73"/>
  <sheetViews>
    <sheetView tabSelected="1" view="pageBreakPreview" zoomScale="60" zoomScaleNormal="100" workbookViewId="0">
      <selection activeCell="M39" sqref="M3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191</v>
      </c>
      <c r="C1" s="39"/>
    </row>
    <row r="2" spans="1:6" ht="15" customHeight="1" x14ac:dyDescent="0.2">
      <c r="A2" s="41" t="s">
        <v>34</v>
      </c>
      <c r="B2" s="42" t="s">
        <v>192</v>
      </c>
      <c r="C2" s="39"/>
    </row>
    <row r="3" spans="1:6" s="39" customFormat="1" ht="43.5" customHeight="1" x14ac:dyDescent="0.2">
      <c r="A3" s="43" t="s">
        <v>35</v>
      </c>
      <c r="B3" s="37" t="s">
        <v>193</v>
      </c>
    </row>
    <row r="4" spans="1:6" s="39" customFormat="1" x14ac:dyDescent="0.2">
      <c r="A4" s="43" t="s">
        <v>36</v>
      </c>
      <c r="B4" s="44" t="s">
        <v>194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195</v>
      </c>
      <c r="B7" s="46"/>
      <c r="C7" s="77">
        <f>C13+C108</f>
        <v>4638538</v>
      </c>
      <c r="D7" s="77">
        <f>D13+D108</f>
        <v>5233669</v>
      </c>
      <c r="E7" s="77">
        <f>E13+E108</f>
        <v>5211639.6899999995</v>
      </c>
      <c r="F7" s="77">
        <f>(E7*100)/D7</f>
        <v>99.579084768257218</v>
      </c>
    </row>
    <row r="8" spans="1:6" x14ac:dyDescent="0.2">
      <c r="A8" s="47" t="s">
        <v>80</v>
      </c>
      <c r="B8" s="46"/>
      <c r="C8" s="77">
        <f>C68</f>
        <v>1726</v>
      </c>
      <c r="D8" s="77">
        <f>D68</f>
        <v>1726</v>
      </c>
      <c r="E8" s="77">
        <f>E68</f>
        <v>789.58</v>
      </c>
      <c r="F8" s="77">
        <f>(E8*100)/D8</f>
        <v>45.746234067207418</v>
      </c>
    </row>
    <row r="9" spans="1:6" x14ac:dyDescent="0.2">
      <c r="A9" s="47" t="s">
        <v>196</v>
      </c>
      <c r="B9" s="46"/>
      <c r="C9" s="77">
        <f>C79</f>
        <v>5309</v>
      </c>
      <c r="D9" s="77">
        <f>D79</f>
        <v>5309</v>
      </c>
      <c r="E9" s="77">
        <f>E79</f>
        <v>3240.4</v>
      </c>
      <c r="F9" s="77">
        <f>(E9*100)/D9</f>
        <v>61.035976643435674</v>
      </c>
    </row>
    <row r="10" spans="1:6" x14ac:dyDescent="0.2">
      <c r="A10" s="47" t="s">
        <v>197</v>
      </c>
      <c r="B10" s="46"/>
      <c r="C10" s="77">
        <f>C93</f>
        <v>13272</v>
      </c>
      <c r="D10" s="77">
        <f>D93</f>
        <v>13272</v>
      </c>
      <c r="E10" s="77">
        <f>E93</f>
        <v>8518.6299999999992</v>
      </c>
      <c r="F10" s="77">
        <f>(E10*100)/D10</f>
        <v>64.184975889089813</v>
      </c>
    </row>
    <row r="11" spans="1:6" s="57" customFormat="1" x14ac:dyDescent="0.2"/>
    <row r="12" spans="1:6" ht="38.25" x14ac:dyDescent="0.2">
      <c r="A12" s="47" t="s">
        <v>198</v>
      </c>
      <c r="B12" s="47" t="s">
        <v>199</v>
      </c>
      <c r="C12" s="47" t="s">
        <v>43</v>
      </c>
      <c r="D12" s="47" t="s">
        <v>200</v>
      </c>
      <c r="E12" s="47" t="s">
        <v>201</v>
      </c>
      <c r="F12" s="47" t="s">
        <v>202</v>
      </c>
    </row>
    <row r="13" spans="1:6" x14ac:dyDescent="0.2">
      <c r="A13" s="48" t="s">
        <v>195</v>
      </c>
      <c r="B13" s="48" t="s">
        <v>203</v>
      </c>
      <c r="C13" s="78">
        <f>C14+C57</f>
        <v>4592085</v>
      </c>
      <c r="D13" s="78">
        <f>D14+D57</f>
        <v>5187216</v>
      </c>
      <c r="E13" s="78">
        <f>E14+E57</f>
        <v>5171822.6899999995</v>
      </c>
      <c r="F13" s="79">
        <f>(E13*100)/D13</f>
        <v>99.703245247547045</v>
      </c>
    </row>
    <row r="14" spans="1:6" x14ac:dyDescent="0.2">
      <c r="A14" s="49" t="s">
        <v>78</v>
      </c>
      <c r="B14" s="50" t="s">
        <v>79</v>
      </c>
      <c r="C14" s="80">
        <f>C15+C23+C51</f>
        <v>4587285</v>
      </c>
      <c r="D14" s="80">
        <f>D15+D23+D51</f>
        <v>5182516</v>
      </c>
      <c r="E14" s="80">
        <f>E15+E23+E51</f>
        <v>5167135.2699999996</v>
      </c>
      <c r="F14" s="81">
        <f>(E14*100)/D14</f>
        <v>99.703218861263522</v>
      </c>
    </row>
    <row r="15" spans="1:6" x14ac:dyDescent="0.2">
      <c r="A15" s="51" t="s">
        <v>80</v>
      </c>
      <c r="B15" s="52" t="s">
        <v>81</v>
      </c>
      <c r="C15" s="82">
        <f>C16+C19+C21</f>
        <v>3532721</v>
      </c>
      <c r="D15" s="82">
        <f>D16+D19+D21</f>
        <v>4030652</v>
      </c>
      <c r="E15" s="82">
        <f>E16+E19+E21</f>
        <v>4030678.07</v>
      </c>
      <c r="F15" s="81">
        <f>(E15*100)/D15</f>
        <v>100.00064679362049</v>
      </c>
    </row>
    <row r="16" spans="1:6" x14ac:dyDescent="0.2">
      <c r="A16" s="53" t="s">
        <v>82</v>
      </c>
      <c r="B16" s="54" t="s">
        <v>83</v>
      </c>
      <c r="C16" s="83">
        <f>C17+C18</f>
        <v>2965760</v>
      </c>
      <c r="D16" s="83">
        <f>D17+D18</f>
        <v>3351377</v>
      </c>
      <c r="E16" s="83">
        <f>E17+E18</f>
        <v>3351376.04</v>
      </c>
      <c r="F16" s="83">
        <f>(E16*100)/D16</f>
        <v>99.999971355057937</v>
      </c>
    </row>
    <row r="17" spans="1:6" x14ac:dyDescent="0.2">
      <c r="A17" s="55" t="s">
        <v>84</v>
      </c>
      <c r="B17" s="56" t="s">
        <v>85</v>
      </c>
      <c r="C17" s="84">
        <v>2932760</v>
      </c>
      <c r="D17" s="84">
        <v>3308900</v>
      </c>
      <c r="E17" s="84">
        <v>3308899.94</v>
      </c>
      <c r="F17" s="84"/>
    </row>
    <row r="18" spans="1:6" x14ac:dyDescent="0.2">
      <c r="A18" s="55" t="s">
        <v>86</v>
      </c>
      <c r="B18" s="56" t="s">
        <v>87</v>
      </c>
      <c r="C18" s="84">
        <v>33000</v>
      </c>
      <c r="D18" s="84">
        <v>42477</v>
      </c>
      <c r="E18" s="84">
        <v>42476.1</v>
      </c>
      <c r="F18" s="84"/>
    </row>
    <row r="19" spans="1:6" x14ac:dyDescent="0.2">
      <c r="A19" s="53" t="s">
        <v>88</v>
      </c>
      <c r="B19" s="54" t="s">
        <v>89</v>
      </c>
      <c r="C19" s="83">
        <f>C20</f>
        <v>101454</v>
      </c>
      <c r="D19" s="83">
        <f>D20</f>
        <v>126297</v>
      </c>
      <c r="E19" s="83">
        <f>E20</f>
        <v>126324.88</v>
      </c>
      <c r="F19" s="83">
        <f>(E19*100)/D19</f>
        <v>100.02207495031553</v>
      </c>
    </row>
    <row r="20" spans="1:6" x14ac:dyDescent="0.2">
      <c r="A20" s="55" t="s">
        <v>90</v>
      </c>
      <c r="B20" s="56" t="s">
        <v>89</v>
      </c>
      <c r="C20" s="84">
        <v>101454</v>
      </c>
      <c r="D20" s="84">
        <v>126297</v>
      </c>
      <c r="E20" s="84">
        <v>126324.88</v>
      </c>
      <c r="F20" s="84"/>
    </row>
    <row r="21" spans="1:6" x14ac:dyDescent="0.2">
      <c r="A21" s="53" t="s">
        <v>91</v>
      </c>
      <c r="B21" s="54" t="s">
        <v>92</v>
      </c>
      <c r="C21" s="83">
        <f>C22</f>
        <v>465507</v>
      </c>
      <c r="D21" s="83">
        <f>D22</f>
        <v>552978</v>
      </c>
      <c r="E21" s="83">
        <f>E22</f>
        <v>552977.15</v>
      </c>
      <c r="F21" s="83">
        <f>(E21*100)/D21</f>
        <v>99.999846286832394</v>
      </c>
    </row>
    <row r="22" spans="1:6" x14ac:dyDescent="0.2">
      <c r="A22" s="55" t="s">
        <v>93</v>
      </c>
      <c r="B22" s="56" t="s">
        <v>94</v>
      </c>
      <c r="C22" s="84">
        <v>465507</v>
      </c>
      <c r="D22" s="84">
        <v>552978</v>
      </c>
      <c r="E22" s="84">
        <v>552977.15</v>
      </c>
      <c r="F22" s="84"/>
    </row>
    <row r="23" spans="1:6" x14ac:dyDescent="0.2">
      <c r="A23" s="51" t="s">
        <v>95</v>
      </c>
      <c r="B23" s="52" t="s">
        <v>96</v>
      </c>
      <c r="C23" s="82">
        <f>C24+C29+C35+C45+C47</f>
        <v>1049909</v>
      </c>
      <c r="D23" s="82">
        <f>D24+D29+D35+D45+D47</f>
        <v>1147509</v>
      </c>
      <c r="E23" s="82">
        <f>E24+E29+E35+E45+E47</f>
        <v>1132313.43</v>
      </c>
      <c r="F23" s="81">
        <f>(E23*100)/D23</f>
        <v>98.675777706318641</v>
      </c>
    </row>
    <row r="24" spans="1:6" x14ac:dyDescent="0.2">
      <c r="A24" s="53" t="s">
        <v>97</v>
      </c>
      <c r="B24" s="54" t="s">
        <v>98</v>
      </c>
      <c r="C24" s="83">
        <f>C25+C26+C27+C28</f>
        <v>116575</v>
      </c>
      <c r="D24" s="83">
        <f>D25+D26+D27+D28</f>
        <v>113375</v>
      </c>
      <c r="E24" s="83">
        <f>E25+E26+E27+E28</f>
        <v>107338.07</v>
      </c>
      <c r="F24" s="83">
        <f>(E24*100)/D24</f>
        <v>94.67525468577729</v>
      </c>
    </row>
    <row r="25" spans="1:6" x14ac:dyDescent="0.2">
      <c r="A25" s="55" t="s">
        <v>99</v>
      </c>
      <c r="B25" s="56" t="s">
        <v>100</v>
      </c>
      <c r="C25" s="84">
        <v>6000</v>
      </c>
      <c r="D25" s="84">
        <v>8800</v>
      </c>
      <c r="E25" s="84">
        <v>8784.5</v>
      </c>
      <c r="F25" s="84"/>
    </row>
    <row r="26" spans="1:6" ht="25.5" x14ac:dyDescent="0.2">
      <c r="A26" s="55" t="s">
        <v>101</v>
      </c>
      <c r="B26" s="56" t="s">
        <v>102</v>
      </c>
      <c r="C26" s="84">
        <v>105000</v>
      </c>
      <c r="D26" s="84">
        <v>100000</v>
      </c>
      <c r="E26" s="84">
        <v>95477.63</v>
      </c>
      <c r="F26" s="84"/>
    </row>
    <row r="27" spans="1:6" x14ac:dyDescent="0.2">
      <c r="A27" s="55" t="s">
        <v>103</v>
      </c>
      <c r="B27" s="56" t="s">
        <v>104</v>
      </c>
      <c r="C27" s="84">
        <v>3584</v>
      </c>
      <c r="D27" s="84">
        <v>2584</v>
      </c>
      <c r="E27" s="84">
        <v>1533.75</v>
      </c>
      <c r="F27" s="84"/>
    </row>
    <row r="28" spans="1:6" x14ac:dyDescent="0.2">
      <c r="A28" s="55" t="s">
        <v>105</v>
      </c>
      <c r="B28" s="56" t="s">
        <v>106</v>
      </c>
      <c r="C28" s="84">
        <v>1991</v>
      </c>
      <c r="D28" s="84">
        <v>1991</v>
      </c>
      <c r="E28" s="84">
        <v>1542.19</v>
      </c>
      <c r="F28" s="84"/>
    </row>
    <row r="29" spans="1:6" x14ac:dyDescent="0.2">
      <c r="A29" s="53" t="s">
        <v>107</v>
      </c>
      <c r="B29" s="54" t="s">
        <v>108</v>
      </c>
      <c r="C29" s="83">
        <f>C30+C31+C32+C33+C34</f>
        <v>167531</v>
      </c>
      <c r="D29" s="83">
        <f>D30+D31+D32+D33+D34</f>
        <v>157531</v>
      </c>
      <c r="E29" s="83">
        <f>E30+E31+E32+E33+E34</f>
        <v>142171.18999999997</v>
      </c>
      <c r="F29" s="83">
        <f>(E29*100)/D29</f>
        <v>90.249658797316087</v>
      </c>
    </row>
    <row r="30" spans="1:6" x14ac:dyDescent="0.2">
      <c r="A30" s="55" t="s">
        <v>109</v>
      </c>
      <c r="B30" s="56" t="s">
        <v>110</v>
      </c>
      <c r="C30" s="84">
        <v>115000</v>
      </c>
      <c r="D30" s="84">
        <v>115000</v>
      </c>
      <c r="E30" s="84">
        <v>115122.6</v>
      </c>
      <c r="F30" s="84"/>
    </row>
    <row r="31" spans="1:6" x14ac:dyDescent="0.2">
      <c r="A31" s="55" t="s">
        <v>111</v>
      </c>
      <c r="B31" s="56" t="s">
        <v>112</v>
      </c>
      <c r="C31" s="84">
        <v>46000</v>
      </c>
      <c r="D31" s="84">
        <v>36000</v>
      </c>
      <c r="E31" s="84">
        <v>19739.46</v>
      </c>
      <c r="F31" s="84"/>
    </row>
    <row r="32" spans="1:6" x14ac:dyDescent="0.2">
      <c r="A32" s="55" t="s">
        <v>113</v>
      </c>
      <c r="B32" s="56" t="s">
        <v>114</v>
      </c>
      <c r="C32" s="84">
        <v>4000</v>
      </c>
      <c r="D32" s="84">
        <v>4000</v>
      </c>
      <c r="E32" s="84">
        <v>6479.83</v>
      </c>
      <c r="F32" s="84"/>
    </row>
    <row r="33" spans="1:6" x14ac:dyDescent="0.2">
      <c r="A33" s="55" t="s">
        <v>115</v>
      </c>
      <c r="B33" s="56" t="s">
        <v>116</v>
      </c>
      <c r="C33" s="84">
        <v>2000</v>
      </c>
      <c r="D33" s="84">
        <v>2000</v>
      </c>
      <c r="E33" s="84">
        <v>356.5</v>
      </c>
      <c r="F33" s="84"/>
    </row>
    <row r="34" spans="1:6" x14ac:dyDescent="0.2">
      <c r="A34" s="55" t="s">
        <v>117</v>
      </c>
      <c r="B34" s="56" t="s">
        <v>118</v>
      </c>
      <c r="C34" s="84">
        <v>531</v>
      </c>
      <c r="D34" s="84">
        <v>531</v>
      </c>
      <c r="E34" s="84">
        <v>472.8</v>
      </c>
      <c r="F34" s="84"/>
    </row>
    <row r="35" spans="1:6" x14ac:dyDescent="0.2">
      <c r="A35" s="53" t="s">
        <v>119</v>
      </c>
      <c r="B35" s="54" t="s">
        <v>120</v>
      </c>
      <c r="C35" s="83">
        <f>C36+C37+C38+C39+C40+C41+C42+C43+C44</f>
        <v>755494</v>
      </c>
      <c r="D35" s="83">
        <f>D36+D37+D38+D39+D40+D41+D42+D43+D44</f>
        <v>866294</v>
      </c>
      <c r="E35" s="83">
        <f>E36+E37+E38+E39+E40+E41+E42+E43+E44</f>
        <v>878295.61999999988</v>
      </c>
      <c r="F35" s="83">
        <f>(E35*100)/D35</f>
        <v>101.3853980288447</v>
      </c>
    </row>
    <row r="36" spans="1:6" x14ac:dyDescent="0.2">
      <c r="A36" s="55" t="s">
        <v>121</v>
      </c>
      <c r="B36" s="56" t="s">
        <v>122</v>
      </c>
      <c r="C36" s="84">
        <v>252173</v>
      </c>
      <c r="D36" s="84">
        <v>262173</v>
      </c>
      <c r="E36" s="84">
        <v>263443.34999999998</v>
      </c>
      <c r="F36" s="84"/>
    </row>
    <row r="37" spans="1:6" x14ac:dyDescent="0.2">
      <c r="A37" s="55" t="s">
        <v>123</v>
      </c>
      <c r="B37" s="56" t="s">
        <v>124</v>
      </c>
      <c r="C37" s="84">
        <v>5000</v>
      </c>
      <c r="D37" s="84">
        <v>5000</v>
      </c>
      <c r="E37" s="84">
        <v>5093.9399999999996</v>
      </c>
      <c r="F37" s="84"/>
    </row>
    <row r="38" spans="1:6" x14ac:dyDescent="0.2">
      <c r="A38" s="55" t="s">
        <v>125</v>
      </c>
      <c r="B38" s="56" t="s">
        <v>126</v>
      </c>
      <c r="C38" s="84">
        <v>3716</v>
      </c>
      <c r="D38" s="84">
        <v>3716</v>
      </c>
      <c r="E38" s="84">
        <v>2794.8</v>
      </c>
      <c r="F38" s="84"/>
    </row>
    <row r="39" spans="1:6" x14ac:dyDescent="0.2">
      <c r="A39" s="55" t="s">
        <v>127</v>
      </c>
      <c r="B39" s="56" t="s">
        <v>128</v>
      </c>
      <c r="C39" s="84">
        <v>11000</v>
      </c>
      <c r="D39" s="84">
        <v>11000</v>
      </c>
      <c r="E39" s="84">
        <v>7182.61</v>
      </c>
      <c r="F39" s="84"/>
    </row>
    <row r="40" spans="1:6" x14ac:dyDescent="0.2">
      <c r="A40" s="55" t="s">
        <v>129</v>
      </c>
      <c r="B40" s="56" t="s">
        <v>130</v>
      </c>
      <c r="C40" s="84">
        <v>8760</v>
      </c>
      <c r="D40" s="84">
        <v>8760</v>
      </c>
      <c r="E40" s="84">
        <v>6948.06</v>
      </c>
      <c r="F40" s="84"/>
    </row>
    <row r="41" spans="1:6" x14ac:dyDescent="0.2">
      <c r="A41" s="55" t="s">
        <v>131</v>
      </c>
      <c r="B41" s="56" t="s">
        <v>132</v>
      </c>
      <c r="C41" s="84">
        <v>0</v>
      </c>
      <c r="D41" s="84">
        <v>0</v>
      </c>
      <c r="E41" s="84">
        <v>1191.44</v>
      </c>
      <c r="F41" s="84"/>
    </row>
    <row r="42" spans="1:6" x14ac:dyDescent="0.2">
      <c r="A42" s="55" t="s">
        <v>133</v>
      </c>
      <c r="B42" s="56" t="s">
        <v>134</v>
      </c>
      <c r="C42" s="84">
        <v>459327</v>
      </c>
      <c r="D42" s="84">
        <v>560127</v>
      </c>
      <c r="E42" s="84">
        <v>586794.13</v>
      </c>
      <c r="F42" s="84"/>
    </row>
    <row r="43" spans="1:6" x14ac:dyDescent="0.2">
      <c r="A43" s="55" t="s">
        <v>135</v>
      </c>
      <c r="B43" s="56" t="s">
        <v>136</v>
      </c>
      <c r="C43" s="84">
        <v>518</v>
      </c>
      <c r="D43" s="84">
        <v>518</v>
      </c>
      <c r="E43" s="84">
        <v>359.6</v>
      </c>
      <c r="F43" s="84"/>
    </row>
    <row r="44" spans="1:6" x14ac:dyDescent="0.2">
      <c r="A44" s="55" t="s">
        <v>137</v>
      </c>
      <c r="B44" s="56" t="s">
        <v>138</v>
      </c>
      <c r="C44" s="84">
        <v>15000</v>
      </c>
      <c r="D44" s="84">
        <v>15000</v>
      </c>
      <c r="E44" s="84">
        <v>4487.6899999999996</v>
      </c>
      <c r="F44" s="84"/>
    </row>
    <row r="45" spans="1:6" x14ac:dyDescent="0.2">
      <c r="A45" s="53" t="s">
        <v>139</v>
      </c>
      <c r="B45" s="54" t="s">
        <v>140</v>
      </c>
      <c r="C45" s="83">
        <f>C46</f>
        <v>3982</v>
      </c>
      <c r="D45" s="83">
        <f>D46</f>
        <v>3982</v>
      </c>
      <c r="E45" s="83">
        <f>E46</f>
        <v>1909.36</v>
      </c>
      <c r="F45" s="83">
        <f>(E45*100)/D45</f>
        <v>47.949773982923155</v>
      </c>
    </row>
    <row r="46" spans="1:6" ht="25.5" x14ac:dyDescent="0.2">
      <c r="A46" s="55" t="s">
        <v>141</v>
      </c>
      <c r="B46" s="56" t="s">
        <v>142</v>
      </c>
      <c r="C46" s="84">
        <v>3982</v>
      </c>
      <c r="D46" s="84">
        <v>3982</v>
      </c>
      <c r="E46" s="84">
        <v>1909.36</v>
      </c>
      <c r="F46" s="84"/>
    </row>
    <row r="47" spans="1:6" x14ac:dyDescent="0.2">
      <c r="A47" s="53" t="s">
        <v>143</v>
      </c>
      <c r="B47" s="54" t="s">
        <v>144</v>
      </c>
      <c r="C47" s="83">
        <f>C48+C49+C50</f>
        <v>6327</v>
      </c>
      <c r="D47" s="83">
        <f>D48+D49+D50</f>
        <v>6327</v>
      </c>
      <c r="E47" s="83">
        <f>E48+E49+E50</f>
        <v>2599.19</v>
      </c>
      <c r="F47" s="83">
        <f>(E47*100)/D47</f>
        <v>41.080923028291451</v>
      </c>
    </row>
    <row r="48" spans="1:6" x14ac:dyDescent="0.2">
      <c r="A48" s="55" t="s">
        <v>147</v>
      </c>
      <c r="B48" s="56" t="s">
        <v>148</v>
      </c>
      <c r="C48" s="84">
        <v>3000</v>
      </c>
      <c r="D48" s="84">
        <v>3000</v>
      </c>
      <c r="E48" s="84">
        <v>359.19</v>
      </c>
      <c r="F48" s="84"/>
    </row>
    <row r="49" spans="1:6" x14ac:dyDescent="0.2">
      <c r="A49" s="55" t="s">
        <v>149</v>
      </c>
      <c r="B49" s="56" t="s">
        <v>150</v>
      </c>
      <c r="C49" s="84">
        <v>2000</v>
      </c>
      <c r="D49" s="84">
        <v>2000</v>
      </c>
      <c r="E49" s="84">
        <v>2000</v>
      </c>
      <c r="F49" s="84"/>
    </row>
    <row r="50" spans="1:6" x14ac:dyDescent="0.2">
      <c r="A50" s="55" t="s">
        <v>151</v>
      </c>
      <c r="B50" s="56" t="s">
        <v>144</v>
      </c>
      <c r="C50" s="84">
        <v>1327</v>
      </c>
      <c r="D50" s="84">
        <v>1327</v>
      </c>
      <c r="E50" s="84">
        <v>240</v>
      </c>
      <c r="F50" s="84"/>
    </row>
    <row r="51" spans="1:6" x14ac:dyDescent="0.2">
      <c r="A51" s="51" t="s">
        <v>152</v>
      </c>
      <c r="B51" s="52" t="s">
        <v>153</v>
      </c>
      <c r="C51" s="82">
        <f>C52+C54</f>
        <v>4655</v>
      </c>
      <c r="D51" s="82">
        <f>D52+D54</f>
        <v>4355</v>
      </c>
      <c r="E51" s="82">
        <f>E52+E54</f>
        <v>4143.7700000000004</v>
      </c>
      <c r="F51" s="81">
        <f>(E51*100)/D51</f>
        <v>95.149712973593566</v>
      </c>
    </row>
    <row r="52" spans="1:6" x14ac:dyDescent="0.2">
      <c r="A52" s="53" t="s">
        <v>154</v>
      </c>
      <c r="B52" s="54" t="s">
        <v>155</v>
      </c>
      <c r="C52" s="83">
        <f>C53</f>
        <v>190</v>
      </c>
      <c r="D52" s="83">
        <f>D53</f>
        <v>190</v>
      </c>
      <c r="E52" s="83">
        <f>E53</f>
        <v>182.06</v>
      </c>
      <c r="F52" s="83">
        <f>(E52*100)/D52</f>
        <v>95.821052631578951</v>
      </c>
    </row>
    <row r="53" spans="1:6" ht="25.5" x14ac:dyDescent="0.2">
      <c r="A53" s="55" t="s">
        <v>156</v>
      </c>
      <c r="B53" s="56" t="s">
        <v>157</v>
      </c>
      <c r="C53" s="84">
        <v>190</v>
      </c>
      <c r="D53" s="84">
        <v>190</v>
      </c>
      <c r="E53" s="84">
        <v>182.06</v>
      </c>
      <c r="F53" s="84"/>
    </row>
    <row r="54" spans="1:6" x14ac:dyDescent="0.2">
      <c r="A54" s="53" t="s">
        <v>158</v>
      </c>
      <c r="B54" s="54" t="s">
        <v>159</v>
      </c>
      <c r="C54" s="83">
        <f>C55+C56</f>
        <v>4465</v>
      </c>
      <c r="D54" s="83">
        <f>D55+D56</f>
        <v>4165</v>
      </c>
      <c r="E54" s="83">
        <f>E55+E56</f>
        <v>3961.71</v>
      </c>
      <c r="F54" s="83">
        <f>(E54*100)/D54</f>
        <v>95.119087635054015</v>
      </c>
    </row>
    <row r="55" spans="1:6" x14ac:dyDescent="0.2">
      <c r="A55" s="55" t="s">
        <v>160</v>
      </c>
      <c r="B55" s="56" t="s">
        <v>161</v>
      </c>
      <c r="C55" s="84">
        <v>4200</v>
      </c>
      <c r="D55" s="84">
        <v>4000</v>
      </c>
      <c r="E55" s="84">
        <v>3857.02</v>
      </c>
      <c r="F55" s="84"/>
    </row>
    <row r="56" spans="1:6" x14ac:dyDescent="0.2">
      <c r="A56" s="55" t="s">
        <v>162</v>
      </c>
      <c r="B56" s="56" t="s">
        <v>163</v>
      </c>
      <c r="C56" s="84">
        <v>265</v>
      </c>
      <c r="D56" s="84">
        <v>165</v>
      </c>
      <c r="E56" s="84">
        <v>104.69</v>
      </c>
      <c r="F56" s="84"/>
    </row>
    <row r="57" spans="1:6" x14ac:dyDescent="0.2">
      <c r="A57" s="49" t="s">
        <v>164</v>
      </c>
      <c r="B57" s="50" t="s">
        <v>165</v>
      </c>
      <c r="C57" s="80">
        <f>C58</f>
        <v>4800</v>
      </c>
      <c r="D57" s="80">
        <f>D58</f>
        <v>4700</v>
      </c>
      <c r="E57" s="80">
        <f>E58</f>
        <v>4687.42</v>
      </c>
      <c r="F57" s="81">
        <f>(E57*100)/D57</f>
        <v>99.732340425531916</v>
      </c>
    </row>
    <row r="58" spans="1:6" x14ac:dyDescent="0.2">
      <c r="A58" s="51" t="s">
        <v>166</v>
      </c>
      <c r="B58" s="52" t="s">
        <v>167</v>
      </c>
      <c r="C58" s="82">
        <f>C59+C61</f>
        <v>4800</v>
      </c>
      <c r="D58" s="82">
        <f>D59+D61</f>
        <v>4700</v>
      </c>
      <c r="E58" s="82">
        <f>E59+E61</f>
        <v>4687.42</v>
      </c>
      <c r="F58" s="81">
        <f>(E58*100)/D58</f>
        <v>99.732340425531916</v>
      </c>
    </row>
    <row r="59" spans="1:6" x14ac:dyDescent="0.2">
      <c r="A59" s="53" t="s">
        <v>168</v>
      </c>
      <c r="B59" s="54" t="s">
        <v>169</v>
      </c>
      <c r="C59" s="83">
        <f>C60</f>
        <v>1800</v>
      </c>
      <c r="D59" s="83">
        <f>D60</f>
        <v>1800</v>
      </c>
      <c r="E59" s="83">
        <f>E60</f>
        <v>1800</v>
      </c>
      <c r="F59" s="83">
        <f>(E59*100)/D59</f>
        <v>100</v>
      </c>
    </row>
    <row r="60" spans="1:6" x14ac:dyDescent="0.2">
      <c r="A60" s="55" t="s">
        <v>170</v>
      </c>
      <c r="B60" s="56" t="s">
        <v>171</v>
      </c>
      <c r="C60" s="84">
        <v>1800</v>
      </c>
      <c r="D60" s="84">
        <v>1800</v>
      </c>
      <c r="E60" s="84">
        <v>1800</v>
      </c>
      <c r="F60" s="84"/>
    </row>
    <row r="61" spans="1:6" x14ac:dyDescent="0.2">
      <c r="A61" s="53" t="s">
        <v>172</v>
      </c>
      <c r="B61" s="54" t="s">
        <v>173</v>
      </c>
      <c r="C61" s="83">
        <f>C62</f>
        <v>3000</v>
      </c>
      <c r="D61" s="83">
        <f>D62</f>
        <v>2900</v>
      </c>
      <c r="E61" s="83">
        <f>E62</f>
        <v>2887.42</v>
      </c>
      <c r="F61" s="83">
        <f>(E61*100)/D61</f>
        <v>99.566206896551719</v>
      </c>
    </row>
    <row r="62" spans="1:6" x14ac:dyDescent="0.2">
      <c r="A62" s="55" t="s">
        <v>174</v>
      </c>
      <c r="B62" s="56" t="s">
        <v>175</v>
      </c>
      <c r="C62" s="84">
        <v>3000</v>
      </c>
      <c r="D62" s="84">
        <v>2900</v>
      </c>
      <c r="E62" s="84">
        <v>2887.42</v>
      </c>
      <c r="F62" s="84"/>
    </row>
    <row r="63" spans="1:6" x14ac:dyDescent="0.2">
      <c r="A63" s="49" t="s">
        <v>50</v>
      </c>
      <c r="B63" s="50" t="s">
        <v>51</v>
      </c>
      <c r="C63" s="80">
        <f t="shared" ref="C63:E64" si="0">C64</f>
        <v>4592085</v>
      </c>
      <c r="D63" s="80">
        <f t="shared" si="0"/>
        <v>5187216</v>
      </c>
      <c r="E63" s="80">
        <f t="shared" si="0"/>
        <v>5171822.6899999995</v>
      </c>
      <c r="F63" s="81">
        <f>(E63*100)/D63</f>
        <v>99.703245247547045</v>
      </c>
    </row>
    <row r="64" spans="1:6" x14ac:dyDescent="0.2">
      <c r="A64" s="51" t="s">
        <v>70</v>
      </c>
      <c r="B64" s="52" t="s">
        <v>71</v>
      </c>
      <c r="C64" s="82">
        <f t="shared" si="0"/>
        <v>4592085</v>
      </c>
      <c r="D64" s="82">
        <f t="shared" si="0"/>
        <v>5187216</v>
      </c>
      <c r="E64" s="82">
        <f t="shared" si="0"/>
        <v>5171822.6899999995</v>
      </c>
      <c r="F64" s="81">
        <f>(E64*100)/D64</f>
        <v>99.703245247547045</v>
      </c>
    </row>
    <row r="65" spans="1:6" ht="25.5" x14ac:dyDescent="0.2">
      <c r="A65" s="53" t="s">
        <v>72</v>
      </c>
      <c r="B65" s="54" t="s">
        <v>73</v>
      </c>
      <c r="C65" s="83">
        <f>C66+C67</f>
        <v>4592085</v>
      </c>
      <c r="D65" s="83">
        <f>D66+D67</f>
        <v>5187216</v>
      </c>
      <c r="E65" s="83">
        <f>E66+E67</f>
        <v>5171822.6899999995</v>
      </c>
      <c r="F65" s="83">
        <f>(E65*100)/D65</f>
        <v>99.703245247547045</v>
      </c>
    </row>
    <row r="66" spans="1:6" x14ac:dyDescent="0.2">
      <c r="A66" s="55" t="s">
        <v>74</v>
      </c>
      <c r="B66" s="56" t="s">
        <v>75</v>
      </c>
      <c r="C66" s="84">
        <v>4587285</v>
      </c>
      <c r="D66" s="84">
        <v>5182516</v>
      </c>
      <c r="E66" s="84">
        <v>5167135.2699999996</v>
      </c>
      <c r="F66" s="84"/>
    </row>
    <row r="67" spans="1:6" ht="25.5" x14ac:dyDescent="0.2">
      <c r="A67" s="55" t="s">
        <v>76</v>
      </c>
      <c r="B67" s="56" t="s">
        <v>77</v>
      </c>
      <c r="C67" s="84">
        <v>4800</v>
      </c>
      <c r="D67" s="84">
        <v>4700</v>
      </c>
      <c r="E67" s="84">
        <v>4687.42</v>
      </c>
      <c r="F67" s="84"/>
    </row>
    <row r="68" spans="1:6" x14ac:dyDescent="0.2">
      <c r="A68" s="48" t="s">
        <v>80</v>
      </c>
      <c r="B68" s="48" t="s">
        <v>204</v>
      </c>
      <c r="C68" s="78">
        <f t="shared" ref="C68:E69" si="1">C69</f>
        <v>1726</v>
      </c>
      <c r="D68" s="78">
        <f t="shared" si="1"/>
        <v>1726</v>
      </c>
      <c r="E68" s="78">
        <f t="shared" si="1"/>
        <v>789.58</v>
      </c>
      <c r="F68" s="79">
        <f>(E68*100)/D68</f>
        <v>45.746234067207418</v>
      </c>
    </row>
    <row r="69" spans="1:6" x14ac:dyDescent="0.2">
      <c r="A69" s="49" t="s">
        <v>78</v>
      </c>
      <c r="B69" s="50" t="s">
        <v>79</v>
      </c>
      <c r="C69" s="80">
        <f t="shared" si="1"/>
        <v>1726</v>
      </c>
      <c r="D69" s="80">
        <f t="shared" si="1"/>
        <v>1726</v>
      </c>
      <c r="E69" s="80">
        <f t="shared" si="1"/>
        <v>789.58</v>
      </c>
      <c r="F69" s="81">
        <f>(E69*100)/D69</f>
        <v>45.746234067207418</v>
      </c>
    </row>
    <row r="70" spans="1:6" x14ac:dyDescent="0.2">
      <c r="A70" s="51" t="s">
        <v>95</v>
      </c>
      <c r="B70" s="52" t="s">
        <v>96</v>
      </c>
      <c r="C70" s="82">
        <f>C71+C73</f>
        <v>1726</v>
      </c>
      <c r="D70" s="82">
        <f>D71+D73</f>
        <v>1726</v>
      </c>
      <c r="E70" s="82">
        <f>E71+E73</f>
        <v>789.58</v>
      </c>
      <c r="F70" s="81">
        <f>(E70*100)/D70</f>
        <v>45.746234067207418</v>
      </c>
    </row>
    <row r="71" spans="1:6" x14ac:dyDescent="0.2">
      <c r="A71" s="53" t="s">
        <v>107</v>
      </c>
      <c r="B71" s="54" t="s">
        <v>108</v>
      </c>
      <c r="C71" s="83">
        <f>C72</f>
        <v>664</v>
      </c>
      <c r="D71" s="83">
        <f>D72</f>
        <v>664</v>
      </c>
      <c r="E71" s="83">
        <f>E72</f>
        <v>299.23</v>
      </c>
      <c r="F71" s="83">
        <f>(E71*100)/D71</f>
        <v>45.064759036144579</v>
      </c>
    </row>
    <row r="72" spans="1:6" x14ac:dyDescent="0.2">
      <c r="A72" s="55" t="s">
        <v>109</v>
      </c>
      <c r="B72" s="56" t="s">
        <v>110</v>
      </c>
      <c r="C72" s="84">
        <v>664</v>
      </c>
      <c r="D72" s="84">
        <v>664</v>
      </c>
      <c r="E72" s="84">
        <v>299.23</v>
      </c>
      <c r="F72" s="84"/>
    </row>
    <row r="73" spans="1:6" x14ac:dyDescent="0.2">
      <c r="A73" s="53" t="s">
        <v>119</v>
      </c>
      <c r="B73" s="54" t="s">
        <v>120</v>
      </c>
      <c r="C73" s="83">
        <f>C74</f>
        <v>1062</v>
      </c>
      <c r="D73" s="83">
        <f>D74</f>
        <v>1062</v>
      </c>
      <c r="E73" s="83">
        <f>E74</f>
        <v>490.35</v>
      </c>
      <c r="F73" s="83">
        <f>(E73*100)/D73</f>
        <v>46.172316384180789</v>
      </c>
    </row>
    <row r="74" spans="1:6" x14ac:dyDescent="0.2">
      <c r="A74" s="55" t="s">
        <v>129</v>
      </c>
      <c r="B74" s="56" t="s">
        <v>130</v>
      </c>
      <c r="C74" s="84">
        <v>1062</v>
      </c>
      <c r="D74" s="84">
        <v>1062</v>
      </c>
      <c r="E74" s="84">
        <v>490.35</v>
      </c>
      <c r="F74" s="84"/>
    </row>
    <row r="75" spans="1:6" x14ac:dyDescent="0.2">
      <c r="A75" s="49" t="s">
        <v>50</v>
      </c>
      <c r="B75" s="50" t="s">
        <v>51</v>
      </c>
      <c r="C75" s="80">
        <f t="shared" ref="C75:E77" si="2">C76</f>
        <v>1726</v>
      </c>
      <c r="D75" s="80">
        <f t="shared" si="2"/>
        <v>1726</v>
      </c>
      <c r="E75" s="80">
        <f t="shared" si="2"/>
        <v>886.64</v>
      </c>
      <c r="F75" s="81">
        <f>(E75*100)/D75</f>
        <v>51.369640787949017</v>
      </c>
    </row>
    <row r="76" spans="1:6" x14ac:dyDescent="0.2">
      <c r="A76" s="51" t="s">
        <v>64</v>
      </c>
      <c r="B76" s="52" t="s">
        <v>65</v>
      </c>
      <c r="C76" s="82">
        <f t="shared" si="2"/>
        <v>1726</v>
      </c>
      <c r="D76" s="82">
        <f t="shared" si="2"/>
        <v>1726</v>
      </c>
      <c r="E76" s="82">
        <f t="shared" si="2"/>
        <v>886.64</v>
      </c>
      <c r="F76" s="81">
        <f>(E76*100)/D76</f>
        <v>51.369640787949017</v>
      </c>
    </row>
    <row r="77" spans="1:6" x14ac:dyDescent="0.2">
      <c r="A77" s="53" t="s">
        <v>66</v>
      </c>
      <c r="B77" s="54" t="s">
        <v>67</v>
      </c>
      <c r="C77" s="83">
        <f t="shared" si="2"/>
        <v>1726</v>
      </c>
      <c r="D77" s="83">
        <f t="shared" si="2"/>
        <v>1726</v>
      </c>
      <c r="E77" s="83">
        <f t="shared" si="2"/>
        <v>886.64</v>
      </c>
      <c r="F77" s="83">
        <f>(E77*100)/D77</f>
        <v>51.369640787949017</v>
      </c>
    </row>
    <row r="78" spans="1:6" x14ac:dyDescent="0.2">
      <c r="A78" s="55" t="s">
        <v>68</v>
      </c>
      <c r="B78" s="56" t="s">
        <v>69</v>
      </c>
      <c r="C78" s="84">
        <v>1726</v>
      </c>
      <c r="D78" s="84">
        <v>1726</v>
      </c>
      <c r="E78" s="84">
        <v>886.64</v>
      </c>
      <c r="F78" s="84"/>
    </row>
    <row r="79" spans="1:6" x14ac:dyDescent="0.2">
      <c r="A79" s="48" t="s">
        <v>196</v>
      </c>
      <c r="B79" s="48" t="s">
        <v>205</v>
      </c>
      <c r="C79" s="78">
        <f>C80+C85</f>
        <v>5309</v>
      </c>
      <c r="D79" s="78">
        <f>D80+D85</f>
        <v>5309</v>
      </c>
      <c r="E79" s="78">
        <f>E80+E85</f>
        <v>3240.4</v>
      </c>
      <c r="F79" s="79">
        <f>(E79*100)/D79</f>
        <v>61.035976643435674</v>
      </c>
    </row>
    <row r="80" spans="1:6" x14ac:dyDescent="0.2">
      <c r="A80" s="49" t="s">
        <v>78</v>
      </c>
      <c r="B80" s="50" t="s">
        <v>79</v>
      </c>
      <c r="C80" s="80">
        <f t="shared" ref="C80:E81" si="3">C81</f>
        <v>2654</v>
      </c>
      <c r="D80" s="80">
        <f t="shared" si="3"/>
        <v>2654</v>
      </c>
      <c r="E80" s="80">
        <f t="shared" si="3"/>
        <v>3240.4</v>
      </c>
      <c r="F80" s="81">
        <f>(E80*100)/D80</f>
        <v>122.09495101733233</v>
      </c>
    </row>
    <row r="81" spans="1:6" x14ac:dyDescent="0.2">
      <c r="A81" s="51" t="s">
        <v>95</v>
      </c>
      <c r="B81" s="52" t="s">
        <v>96</v>
      </c>
      <c r="C81" s="82">
        <f t="shared" si="3"/>
        <v>2654</v>
      </c>
      <c r="D81" s="82">
        <f t="shared" si="3"/>
        <v>2654</v>
      </c>
      <c r="E81" s="82">
        <f t="shared" si="3"/>
        <v>3240.4</v>
      </c>
      <c r="F81" s="81">
        <f>(E81*100)/D81</f>
        <v>122.09495101733233</v>
      </c>
    </row>
    <row r="82" spans="1:6" x14ac:dyDescent="0.2">
      <c r="A82" s="53" t="s">
        <v>119</v>
      </c>
      <c r="B82" s="54" t="s">
        <v>120</v>
      </c>
      <c r="C82" s="83">
        <f>C83+C84</f>
        <v>2654</v>
      </c>
      <c r="D82" s="83">
        <f>D83+D84</f>
        <v>2654</v>
      </c>
      <c r="E82" s="83">
        <f>E83+E84</f>
        <v>3240.4</v>
      </c>
      <c r="F82" s="83">
        <f>(E82*100)/D82</f>
        <v>122.09495101733233</v>
      </c>
    </row>
    <row r="83" spans="1:6" x14ac:dyDescent="0.2">
      <c r="A83" s="55" t="s">
        <v>129</v>
      </c>
      <c r="B83" s="56" t="s">
        <v>130</v>
      </c>
      <c r="C83" s="84">
        <v>2654</v>
      </c>
      <c r="D83" s="84">
        <v>2654</v>
      </c>
      <c r="E83" s="84">
        <v>0</v>
      </c>
      <c r="F83" s="84"/>
    </row>
    <row r="84" spans="1:6" x14ac:dyDescent="0.2">
      <c r="A84" s="55" t="s">
        <v>133</v>
      </c>
      <c r="B84" s="56" t="s">
        <v>134</v>
      </c>
      <c r="C84" s="84">
        <v>0</v>
      </c>
      <c r="D84" s="84">
        <v>0</v>
      </c>
      <c r="E84" s="84">
        <v>3240.4</v>
      </c>
      <c r="F84" s="84"/>
    </row>
    <row r="85" spans="1:6" x14ac:dyDescent="0.2">
      <c r="A85" s="49" t="s">
        <v>164</v>
      </c>
      <c r="B85" s="50" t="s">
        <v>165</v>
      </c>
      <c r="C85" s="80">
        <f t="shared" ref="C85:E87" si="4">C86</f>
        <v>2655</v>
      </c>
      <c r="D85" s="80">
        <f t="shared" si="4"/>
        <v>2655</v>
      </c>
      <c r="E85" s="80">
        <f t="shared" si="4"/>
        <v>0</v>
      </c>
      <c r="F85" s="81">
        <f>(E85*100)/D85</f>
        <v>0</v>
      </c>
    </row>
    <row r="86" spans="1:6" x14ac:dyDescent="0.2">
      <c r="A86" s="51" t="s">
        <v>166</v>
      </c>
      <c r="B86" s="52" t="s">
        <v>167</v>
      </c>
      <c r="C86" s="82">
        <f t="shared" si="4"/>
        <v>2655</v>
      </c>
      <c r="D86" s="82">
        <f t="shared" si="4"/>
        <v>2655</v>
      </c>
      <c r="E86" s="82">
        <f t="shared" si="4"/>
        <v>0</v>
      </c>
      <c r="F86" s="81">
        <f>(E86*100)/D86</f>
        <v>0</v>
      </c>
    </row>
    <row r="87" spans="1:6" x14ac:dyDescent="0.2">
      <c r="A87" s="53" t="s">
        <v>168</v>
      </c>
      <c r="B87" s="54" t="s">
        <v>169</v>
      </c>
      <c r="C87" s="83">
        <f t="shared" si="4"/>
        <v>2655</v>
      </c>
      <c r="D87" s="83">
        <f t="shared" si="4"/>
        <v>2655</v>
      </c>
      <c r="E87" s="83">
        <f t="shared" si="4"/>
        <v>0</v>
      </c>
      <c r="F87" s="83">
        <f>(E87*100)/D87</f>
        <v>0</v>
      </c>
    </row>
    <row r="88" spans="1:6" x14ac:dyDescent="0.2">
      <c r="A88" s="55" t="s">
        <v>170</v>
      </c>
      <c r="B88" s="56" t="s">
        <v>171</v>
      </c>
      <c r="C88" s="84">
        <v>2655</v>
      </c>
      <c r="D88" s="84">
        <v>2655</v>
      </c>
      <c r="E88" s="84">
        <v>0</v>
      </c>
      <c r="F88" s="84"/>
    </row>
    <row r="89" spans="1:6" x14ac:dyDescent="0.2">
      <c r="A89" s="49" t="s">
        <v>50</v>
      </c>
      <c r="B89" s="50" t="s">
        <v>51</v>
      </c>
      <c r="C89" s="80">
        <f t="shared" ref="C89:E91" si="5">C90</f>
        <v>5309</v>
      </c>
      <c r="D89" s="80">
        <f t="shared" si="5"/>
        <v>5309</v>
      </c>
      <c r="E89" s="80">
        <f t="shared" si="5"/>
        <v>3240.4</v>
      </c>
      <c r="F89" s="81">
        <f>(E89*100)/D89</f>
        <v>61.035976643435674</v>
      </c>
    </row>
    <row r="90" spans="1:6" x14ac:dyDescent="0.2">
      <c r="A90" s="51" t="s">
        <v>58</v>
      </c>
      <c r="B90" s="52" t="s">
        <v>59</v>
      </c>
      <c r="C90" s="82">
        <f t="shared" si="5"/>
        <v>5309</v>
      </c>
      <c r="D90" s="82">
        <f t="shared" si="5"/>
        <v>5309</v>
      </c>
      <c r="E90" s="82">
        <f t="shared" si="5"/>
        <v>3240.4</v>
      </c>
      <c r="F90" s="81">
        <f>(E90*100)/D90</f>
        <v>61.035976643435674</v>
      </c>
    </row>
    <row r="91" spans="1:6" x14ac:dyDescent="0.2">
      <c r="A91" s="53" t="s">
        <v>60</v>
      </c>
      <c r="B91" s="54" t="s">
        <v>61</v>
      </c>
      <c r="C91" s="83">
        <f t="shared" si="5"/>
        <v>5309</v>
      </c>
      <c r="D91" s="83">
        <f t="shared" si="5"/>
        <v>5309</v>
      </c>
      <c r="E91" s="83">
        <f t="shared" si="5"/>
        <v>3240.4</v>
      </c>
      <c r="F91" s="83">
        <f>(E91*100)/D91</f>
        <v>61.035976643435674</v>
      </c>
    </row>
    <row r="92" spans="1:6" x14ac:dyDescent="0.2">
      <c r="A92" s="55" t="s">
        <v>62</v>
      </c>
      <c r="B92" s="56" t="s">
        <v>63</v>
      </c>
      <c r="C92" s="84">
        <v>5309</v>
      </c>
      <c r="D92" s="84">
        <v>5309</v>
      </c>
      <c r="E92" s="84">
        <v>3240.4</v>
      </c>
      <c r="F92" s="84"/>
    </row>
    <row r="93" spans="1:6" x14ac:dyDescent="0.2">
      <c r="A93" s="48" t="s">
        <v>197</v>
      </c>
      <c r="B93" s="48" t="s">
        <v>206</v>
      </c>
      <c r="C93" s="78">
        <f>C94</f>
        <v>13272</v>
      </c>
      <c r="D93" s="78">
        <f>D94</f>
        <v>13272</v>
      </c>
      <c r="E93" s="78">
        <f>E94</f>
        <v>8518.6299999999992</v>
      </c>
      <c r="F93" s="79">
        <f>(E93*100)/D93</f>
        <v>64.184975889089813</v>
      </c>
    </row>
    <row r="94" spans="1:6" x14ac:dyDescent="0.2">
      <c r="A94" s="49" t="s">
        <v>78</v>
      </c>
      <c r="B94" s="50" t="s">
        <v>79</v>
      </c>
      <c r="C94" s="80">
        <f>C95+C98</f>
        <v>13272</v>
      </c>
      <c r="D94" s="80">
        <f>D95+D98</f>
        <v>13272</v>
      </c>
      <c r="E94" s="80">
        <f>E95+E98</f>
        <v>8518.6299999999992</v>
      </c>
      <c r="F94" s="81">
        <f>(E94*100)/D94</f>
        <v>64.184975889089813</v>
      </c>
    </row>
    <row r="95" spans="1:6" x14ac:dyDescent="0.2">
      <c r="A95" s="51" t="s">
        <v>80</v>
      </c>
      <c r="B95" s="52" t="s">
        <v>81</v>
      </c>
      <c r="C95" s="82">
        <f t="shared" ref="C95:E96" si="6">C96</f>
        <v>6636</v>
      </c>
      <c r="D95" s="82">
        <f t="shared" si="6"/>
        <v>6636</v>
      </c>
      <c r="E95" s="82">
        <f t="shared" si="6"/>
        <v>0</v>
      </c>
      <c r="F95" s="81">
        <f>(E95*100)/D95</f>
        <v>0</v>
      </c>
    </row>
    <row r="96" spans="1:6" x14ac:dyDescent="0.2">
      <c r="A96" s="53" t="s">
        <v>82</v>
      </c>
      <c r="B96" s="54" t="s">
        <v>83</v>
      </c>
      <c r="C96" s="83">
        <f t="shared" si="6"/>
        <v>6636</v>
      </c>
      <c r="D96" s="83">
        <f t="shared" si="6"/>
        <v>6636</v>
      </c>
      <c r="E96" s="83">
        <f t="shared" si="6"/>
        <v>0</v>
      </c>
      <c r="F96" s="83">
        <f>(E96*100)/D96</f>
        <v>0</v>
      </c>
    </row>
    <row r="97" spans="1:6" x14ac:dyDescent="0.2">
      <c r="A97" s="55" t="s">
        <v>86</v>
      </c>
      <c r="B97" s="56" t="s">
        <v>87</v>
      </c>
      <c r="C97" s="84">
        <v>6636</v>
      </c>
      <c r="D97" s="84">
        <v>6636</v>
      </c>
      <c r="E97" s="84">
        <v>0</v>
      </c>
      <c r="F97" s="84"/>
    </row>
    <row r="98" spans="1:6" x14ac:dyDescent="0.2">
      <c r="A98" s="51" t="s">
        <v>95</v>
      </c>
      <c r="B98" s="52" t="s">
        <v>96</v>
      </c>
      <c r="C98" s="82">
        <f>C99+C101</f>
        <v>6636</v>
      </c>
      <c r="D98" s="82">
        <f>D99+D101</f>
        <v>6636</v>
      </c>
      <c r="E98" s="82">
        <f>E99+E101</f>
        <v>8518.6299999999992</v>
      </c>
      <c r="F98" s="81">
        <f>(E98*100)/D98</f>
        <v>128.36995177817963</v>
      </c>
    </row>
    <row r="99" spans="1:6" x14ac:dyDescent="0.2">
      <c r="A99" s="53" t="s">
        <v>107</v>
      </c>
      <c r="B99" s="54" t="s">
        <v>108</v>
      </c>
      <c r="C99" s="83">
        <f>C100</f>
        <v>5309</v>
      </c>
      <c r="D99" s="83">
        <f>D100</f>
        <v>5309</v>
      </c>
      <c r="E99" s="83">
        <f>E100</f>
        <v>8518.6299999999992</v>
      </c>
      <c r="F99" s="83">
        <f>(E99*100)/D99</f>
        <v>160.45639480128085</v>
      </c>
    </row>
    <row r="100" spans="1:6" x14ac:dyDescent="0.2">
      <c r="A100" s="55" t="s">
        <v>109</v>
      </c>
      <c r="B100" s="56" t="s">
        <v>110</v>
      </c>
      <c r="C100" s="84">
        <v>5309</v>
      </c>
      <c r="D100" s="84">
        <v>5309</v>
      </c>
      <c r="E100" s="84">
        <v>8518.6299999999992</v>
      </c>
      <c r="F100" s="84"/>
    </row>
    <row r="101" spans="1:6" x14ac:dyDescent="0.2">
      <c r="A101" s="53" t="s">
        <v>119</v>
      </c>
      <c r="B101" s="54" t="s">
        <v>120</v>
      </c>
      <c r="C101" s="83">
        <f>C102</f>
        <v>1327</v>
      </c>
      <c r="D101" s="83">
        <f>D102</f>
        <v>1327</v>
      </c>
      <c r="E101" s="83">
        <f>E102</f>
        <v>0</v>
      </c>
      <c r="F101" s="83">
        <f>(E101*100)/D101</f>
        <v>0</v>
      </c>
    </row>
    <row r="102" spans="1:6" x14ac:dyDescent="0.2">
      <c r="A102" s="55" t="s">
        <v>121</v>
      </c>
      <c r="B102" s="56" t="s">
        <v>122</v>
      </c>
      <c r="C102" s="84">
        <v>1327</v>
      </c>
      <c r="D102" s="84">
        <v>1327</v>
      </c>
      <c r="E102" s="84">
        <v>0</v>
      </c>
      <c r="F102" s="84"/>
    </row>
    <row r="103" spans="1:6" x14ac:dyDescent="0.2">
      <c r="A103" s="49" t="s">
        <v>50</v>
      </c>
      <c r="B103" s="50" t="s">
        <v>51</v>
      </c>
      <c r="C103" s="80">
        <f t="shared" ref="C103:E105" si="7">C104</f>
        <v>13272</v>
      </c>
      <c r="D103" s="80">
        <f t="shared" si="7"/>
        <v>13272</v>
      </c>
      <c r="E103" s="80">
        <f t="shared" si="7"/>
        <v>12500</v>
      </c>
      <c r="F103" s="81">
        <f>(E103*100)/D103</f>
        <v>94.183242917420131</v>
      </c>
    </row>
    <row r="104" spans="1:6" x14ac:dyDescent="0.2">
      <c r="A104" s="51" t="s">
        <v>52</v>
      </c>
      <c r="B104" s="52" t="s">
        <v>53</v>
      </c>
      <c r="C104" s="82">
        <f t="shared" si="7"/>
        <v>13272</v>
      </c>
      <c r="D104" s="82">
        <f t="shared" si="7"/>
        <v>13272</v>
      </c>
      <c r="E104" s="82">
        <f t="shared" si="7"/>
        <v>12500</v>
      </c>
      <c r="F104" s="81">
        <f>(E104*100)/D104</f>
        <v>94.183242917420131</v>
      </c>
    </row>
    <row r="105" spans="1:6" ht="25.5" x14ac:dyDescent="0.2">
      <c r="A105" s="53" t="s">
        <v>54</v>
      </c>
      <c r="B105" s="54" t="s">
        <v>55</v>
      </c>
      <c r="C105" s="83">
        <f t="shared" si="7"/>
        <v>13272</v>
      </c>
      <c r="D105" s="83">
        <f t="shared" si="7"/>
        <v>13272</v>
      </c>
      <c r="E105" s="83">
        <f t="shared" si="7"/>
        <v>12500</v>
      </c>
      <c r="F105" s="83">
        <f>(E105*100)/D105</f>
        <v>94.183242917420131</v>
      </c>
    </row>
    <row r="106" spans="1:6" ht="25.5" x14ac:dyDescent="0.2">
      <c r="A106" s="55" t="s">
        <v>56</v>
      </c>
      <c r="B106" s="56" t="s">
        <v>57</v>
      </c>
      <c r="C106" s="84">
        <v>13272</v>
      </c>
      <c r="D106" s="84">
        <v>13272</v>
      </c>
      <c r="E106" s="84">
        <v>12500</v>
      </c>
      <c r="F106" s="84"/>
    </row>
    <row r="107" spans="1:6" ht="38.25" x14ac:dyDescent="0.2">
      <c r="A107" s="47" t="s">
        <v>207</v>
      </c>
      <c r="B107" s="47" t="s">
        <v>208</v>
      </c>
      <c r="C107" s="47" t="s">
        <v>43</v>
      </c>
      <c r="D107" s="47" t="s">
        <v>200</v>
      </c>
      <c r="E107" s="47" t="s">
        <v>201</v>
      </c>
      <c r="F107" s="47" t="s">
        <v>202</v>
      </c>
    </row>
    <row r="108" spans="1:6" x14ac:dyDescent="0.2">
      <c r="A108" s="48" t="s">
        <v>195</v>
      </c>
      <c r="B108" s="48" t="s">
        <v>203</v>
      </c>
      <c r="C108" s="78">
        <f t="shared" ref="C108:E110" si="8">C109</f>
        <v>46453</v>
      </c>
      <c r="D108" s="78">
        <f t="shared" si="8"/>
        <v>46453</v>
      </c>
      <c r="E108" s="78">
        <f t="shared" si="8"/>
        <v>39817</v>
      </c>
      <c r="F108" s="79">
        <f>(E108*100)/D108</f>
        <v>85.71459324478505</v>
      </c>
    </row>
    <row r="109" spans="1:6" x14ac:dyDescent="0.2">
      <c r="A109" s="49" t="s">
        <v>78</v>
      </c>
      <c r="B109" s="50" t="s">
        <v>79</v>
      </c>
      <c r="C109" s="80">
        <f t="shared" si="8"/>
        <v>46453</v>
      </c>
      <c r="D109" s="80">
        <f t="shared" si="8"/>
        <v>46453</v>
      </c>
      <c r="E109" s="80">
        <f t="shared" si="8"/>
        <v>39817</v>
      </c>
      <c r="F109" s="81">
        <f>(E109*100)/D109</f>
        <v>85.71459324478505</v>
      </c>
    </row>
    <row r="110" spans="1:6" x14ac:dyDescent="0.2">
      <c r="A110" s="51" t="s">
        <v>95</v>
      </c>
      <c r="B110" s="52" t="s">
        <v>96</v>
      </c>
      <c r="C110" s="82">
        <f t="shared" si="8"/>
        <v>46453</v>
      </c>
      <c r="D110" s="82">
        <f t="shared" si="8"/>
        <v>46453</v>
      </c>
      <c r="E110" s="82">
        <f t="shared" si="8"/>
        <v>39817</v>
      </c>
      <c r="F110" s="81">
        <f>(E110*100)/D110</f>
        <v>85.71459324478505</v>
      </c>
    </row>
    <row r="111" spans="1:6" x14ac:dyDescent="0.2">
      <c r="A111" s="53" t="s">
        <v>119</v>
      </c>
      <c r="B111" s="54" t="s">
        <v>120</v>
      </c>
      <c r="C111" s="83">
        <f>C112+C113</f>
        <v>46453</v>
      </c>
      <c r="D111" s="83">
        <f>D112+D113</f>
        <v>46453</v>
      </c>
      <c r="E111" s="83">
        <f>E112+E113</f>
        <v>39817</v>
      </c>
      <c r="F111" s="83">
        <f>(E111*100)/D111</f>
        <v>85.71459324478505</v>
      </c>
    </row>
    <row r="112" spans="1:6" x14ac:dyDescent="0.2">
      <c r="A112" s="55" t="s">
        <v>121</v>
      </c>
      <c r="B112" s="56" t="s">
        <v>122</v>
      </c>
      <c r="C112" s="84">
        <v>39817</v>
      </c>
      <c r="D112" s="84">
        <v>39817</v>
      </c>
      <c r="E112" s="84">
        <v>39817</v>
      </c>
      <c r="F112" s="84"/>
    </row>
    <row r="113" spans="1:6" x14ac:dyDescent="0.2">
      <c r="A113" s="55" t="s">
        <v>133</v>
      </c>
      <c r="B113" s="56" t="s">
        <v>134</v>
      </c>
      <c r="C113" s="84">
        <v>6636</v>
      </c>
      <c r="D113" s="84">
        <v>6636</v>
      </c>
      <c r="E113" s="84">
        <v>0</v>
      </c>
      <c r="F113" s="84"/>
    </row>
    <row r="114" spans="1:6" x14ac:dyDescent="0.2">
      <c r="A114" s="49" t="s">
        <v>50</v>
      </c>
      <c r="B114" s="50" t="s">
        <v>51</v>
      </c>
      <c r="C114" s="80">
        <f t="shared" ref="C114:E116" si="9">C115</f>
        <v>46453</v>
      </c>
      <c r="D114" s="80">
        <f t="shared" si="9"/>
        <v>46453</v>
      </c>
      <c r="E114" s="80">
        <f t="shared" si="9"/>
        <v>39817</v>
      </c>
      <c r="F114" s="81">
        <f>(E114*100)/D114</f>
        <v>85.71459324478505</v>
      </c>
    </row>
    <row r="115" spans="1:6" x14ac:dyDescent="0.2">
      <c r="A115" s="51" t="s">
        <v>70</v>
      </c>
      <c r="B115" s="52" t="s">
        <v>71</v>
      </c>
      <c r="C115" s="82">
        <f t="shared" si="9"/>
        <v>46453</v>
      </c>
      <c r="D115" s="82">
        <f t="shared" si="9"/>
        <v>46453</v>
      </c>
      <c r="E115" s="82">
        <f t="shared" si="9"/>
        <v>39817</v>
      </c>
      <c r="F115" s="81">
        <f>(E115*100)/D115</f>
        <v>85.71459324478505</v>
      </c>
    </row>
    <row r="116" spans="1:6" ht="25.5" x14ac:dyDescent="0.2">
      <c r="A116" s="53" t="s">
        <v>72</v>
      </c>
      <c r="B116" s="54" t="s">
        <v>73</v>
      </c>
      <c r="C116" s="83">
        <f t="shared" si="9"/>
        <v>46453</v>
      </c>
      <c r="D116" s="83">
        <f t="shared" si="9"/>
        <v>46453</v>
      </c>
      <c r="E116" s="83">
        <f t="shared" si="9"/>
        <v>39817</v>
      </c>
      <c r="F116" s="83">
        <f>(E116*100)/D116</f>
        <v>85.71459324478505</v>
      </c>
    </row>
    <row r="117" spans="1:6" x14ac:dyDescent="0.2">
      <c r="A117" s="55" t="s">
        <v>74</v>
      </c>
      <c r="B117" s="56" t="s">
        <v>75</v>
      </c>
      <c r="C117" s="84">
        <v>46453</v>
      </c>
      <c r="D117" s="84">
        <v>46453</v>
      </c>
      <c r="E117" s="84">
        <v>39817</v>
      </c>
      <c r="F117" s="84"/>
    </row>
    <row r="118" spans="1:6" s="57" customFormat="1" x14ac:dyDescent="0.2"/>
    <row r="119" spans="1:6" s="57" customFormat="1" x14ac:dyDescent="0.2"/>
    <row r="120" spans="1:6" s="57" customFormat="1" x14ac:dyDescent="0.2"/>
    <row r="121" spans="1:6" s="57" customFormat="1" x14ac:dyDescent="0.2"/>
    <row r="122" spans="1:6" s="57" customFormat="1" x14ac:dyDescent="0.2"/>
    <row r="123" spans="1:6" s="57" customFormat="1" x14ac:dyDescent="0.2"/>
    <row r="124" spans="1:6" s="57" customFormat="1" x14ac:dyDescent="0.2"/>
    <row r="125" spans="1:6" s="57" customFormat="1" x14ac:dyDescent="0.2"/>
    <row r="126" spans="1:6" s="57" customFormat="1" x14ac:dyDescent="0.2"/>
    <row r="127" spans="1:6" s="57" customFormat="1" x14ac:dyDescent="0.2"/>
    <row r="128" spans="1:6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="57" customFormat="1" x14ac:dyDescent="0.2"/>
    <row r="1234" s="57" customFormat="1" x14ac:dyDescent="0.2"/>
    <row r="1235" s="57" customFormat="1" x14ac:dyDescent="0.2"/>
    <row r="1236" s="57" customFormat="1" x14ac:dyDescent="0.2"/>
    <row r="1237" s="57" customFormat="1" x14ac:dyDescent="0.2"/>
    <row r="1238" s="57" customFormat="1" x14ac:dyDescent="0.2"/>
    <row r="1239" s="57" customFormat="1" x14ac:dyDescent="0.2"/>
    <row r="1240" s="57" customFormat="1" x14ac:dyDescent="0.2"/>
    <row r="1241" s="57" customFormat="1" x14ac:dyDescent="0.2"/>
    <row r="1242" s="57" customFormat="1" x14ac:dyDescent="0.2"/>
    <row r="1243" s="57" customFormat="1" x14ac:dyDescent="0.2"/>
    <row r="1244" s="57" customFormat="1" x14ac:dyDescent="0.2"/>
    <row r="1245" s="57" customFormat="1" x14ac:dyDescent="0.2"/>
    <row r="1246" s="57" customFormat="1" x14ac:dyDescent="0.2"/>
    <row r="1247" s="57" customFormat="1" x14ac:dyDescent="0.2"/>
    <row r="1248" s="57" customFormat="1" x14ac:dyDescent="0.2"/>
    <row r="1249" spans="1:3" s="57" customFormat="1" x14ac:dyDescent="0.2"/>
    <row r="1250" spans="1:3" s="57" customFormat="1" x14ac:dyDescent="0.2"/>
    <row r="1251" spans="1:3" s="57" customFormat="1" x14ac:dyDescent="0.2"/>
    <row r="1252" spans="1:3" s="57" customFormat="1" x14ac:dyDescent="0.2"/>
    <row r="1253" spans="1:3" s="57" customFormat="1" x14ac:dyDescent="0.2"/>
    <row r="1254" spans="1:3" s="57" customFormat="1" x14ac:dyDescent="0.2"/>
    <row r="1255" spans="1:3" s="57" customFormat="1" x14ac:dyDescent="0.2"/>
    <row r="1256" spans="1:3" s="57" customFormat="1" x14ac:dyDescent="0.2"/>
    <row r="1257" spans="1:3" s="57" customFormat="1" x14ac:dyDescent="0.2"/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pans="1:3" x14ac:dyDescent="0.2">
      <c r="A1281" s="57"/>
      <c r="B1281" s="57"/>
      <c r="C1281" s="57"/>
    </row>
    <row r="1282" spans="1:3" x14ac:dyDescent="0.2">
      <c r="A1282" s="57"/>
      <c r="B1282" s="57"/>
      <c r="C1282" s="57"/>
    </row>
    <row r="1283" spans="1:3" x14ac:dyDescent="0.2">
      <c r="A1283" s="57"/>
      <c r="B1283" s="57"/>
      <c r="C1283" s="57"/>
    </row>
    <row r="1284" spans="1:3" x14ac:dyDescent="0.2">
      <c r="A1284" s="57"/>
      <c r="B1284" s="57"/>
      <c r="C1284" s="57"/>
    </row>
    <row r="1285" spans="1:3" x14ac:dyDescent="0.2">
      <c r="A1285" s="57"/>
      <c r="B1285" s="57"/>
      <c r="C1285" s="57"/>
    </row>
    <row r="1286" spans="1:3" x14ac:dyDescent="0.2">
      <c r="A1286" s="57"/>
      <c r="B1286" s="57"/>
      <c r="C1286" s="57"/>
    </row>
    <row r="1287" spans="1:3" x14ac:dyDescent="0.2">
      <c r="A1287" s="57"/>
      <c r="B1287" s="57"/>
      <c r="C1287" s="57"/>
    </row>
    <row r="1288" spans="1:3" x14ac:dyDescent="0.2">
      <c r="A1288" s="57"/>
      <c r="B1288" s="57"/>
      <c r="C1288" s="57"/>
    </row>
    <row r="1289" spans="1:3" x14ac:dyDescent="0.2">
      <c r="A1289" s="57"/>
      <c r="B1289" s="57"/>
      <c r="C1289" s="57"/>
    </row>
    <row r="1290" spans="1:3" x14ac:dyDescent="0.2">
      <c r="A1290" s="57"/>
      <c r="B1290" s="57"/>
      <c r="C1290" s="57"/>
    </row>
    <row r="1291" spans="1:3" x14ac:dyDescent="0.2">
      <c r="A1291" s="57"/>
      <c r="B1291" s="57"/>
      <c r="C1291" s="57"/>
    </row>
    <row r="1292" spans="1:3" x14ac:dyDescent="0.2">
      <c r="A1292" s="57"/>
      <c r="B1292" s="57"/>
      <c r="C1292" s="57"/>
    </row>
    <row r="1293" spans="1:3" x14ac:dyDescent="0.2">
      <c r="A1293" s="57"/>
      <c r="B1293" s="57"/>
      <c r="C1293" s="57"/>
    </row>
    <row r="1294" spans="1:3" x14ac:dyDescent="0.2">
      <c r="A1294" s="57"/>
      <c r="B1294" s="57"/>
      <c r="C1294" s="57"/>
    </row>
    <row r="1295" spans="1:3" x14ac:dyDescent="0.2">
      <c r="A1295" s="40"/>
      <c r="B1295" s="40"/>
      <c r="C1295" s="40"/>
    </row>
    <row r="1296" spans="1:3" x14ac:dyDescent="0.2">
      <c r="A1296" s="40"/>
      <c r="B1296" s="40"/>
      <c r="C1296" s="40"/>
    </row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  <row r="7959" s="40" customFormat="1" x14ac:dyDescent="0.2"/>
    <row r="7960" s="40" customFormat="1" x14ac:dyDescent="0.2"/>
    <row r="7961" s="40" customFormat="1" x14ac:dyDescent="0.2"/>
    <row r="7962" s="40" customFormat="1" x14ac:dyDescent="0.2"/>
    <row r="7963" s="40" customFormat="1" x14ac:dyDescent="0.2"/>
    <row r="7964" s="40" customFormat="1" x14ac:dyDescent="0.2"/>
    <row r="7965" s="40" customFormat="1" x14ac:dyDescent="0.2"/>
    <row r="7966" s="40" customFormat="1" x14ac:dyDescent="0.2"/>
    <row r="7967" s="40" customFormat="1" x14ac:dyDescent="0.2"/>
    <row r="7968" s="40" customFormat="1" x14ac:dyDescent="0.2"/>
    <row r="7969" s="40" customFormat="1" x14ac:dyDescent="0.2"/>
    <row r="7970" s="40" customFormat="1" x14ac:dyDescent="0.2"/>
    <row r="7971" s="40" customFormat="1" x14ac:dyDescent="0.2"/>
    <row r="7972" s="40" customFormat="1" x14ac:dyDescent="0.2"/>
    <row r="7973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9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Grozdana Pleš</cp:lastModifiedBy>
  <cp:lastPrinted>2025-03-19T08:40:19Z</cp:lastPrinted>
  <dcterms:created xsi:type="dcterms:W3CDTF">2022-08-12T12:51:27Z</dcterms:created>
  <dcterms:modified xsi:type="dcterms:W3CDTF">2025-03-19T08:40:26Z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