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igregurin\Desktop\2024 GODIŠNJE IZVRŠENJE PRORAČUNA\OS\"/>
    </mc:Choice>
  </mc:AlternateContent>
  <xr:revisionPtr revIDLastSave="0" documentId="13_ncr:1_{75041171-3ED6-48A3-9C8A-2B18F4274D55}" xr6:coauthVersionLast="47" xr6:coauthVersionMax="47" xr10:uidLastSave="{00000000-0000-0000-0000-000000000000}"/>
  <bookViews>
    <workbookView xWindow="-120" yWindow="-120" windowWidth="38640" windowHeight="212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103" i="15"/>
  <c r="E103" i="15"/>
  <c r="D103" i="15"/>
  <c r="C103" i="15"/>
  <c r="F102" i="15"/>
  <c r="E102" i="15"/>
  <c r="D102" i="15"/>
  <c r="C102" i="15"/>
  <c r="F101" i="15"/>
  <c r="E101" i="15"/>
  <c r="D101" i="15"/>
  <c r="C101" i="15"/>
  <c r="F100" i="15"/>
  <c r="F97" i="15"/>
  <c r="E97" i="15"/>
  <c r="D97" i="15"/>
  <c r="C97" i="15"/>
  <c r="F96" i="15"/>
  <c r="E96" i="15"/>
  <c r="D96" i="15"/>
  <c r="C96" i="15"/>
  <c r="F95" i="15"/>
  <c r="E95" i="15"/>
  <c r="D95" i="15"/>
  <c r="C95" i="15"/>
  <c r="F93" i="15"/>
  <c r="E93" i="15"/>
  <c r="D93" i="15"/>
  <c r="C93" i="15"/>
  <c r="F90" i="15"/>
  <c r="E90" i="15"/>
  <c r="D90" i="15"/>
  <c r="C90" i="15"/>
  <c r="F88" i="15"/>
  <c r="E88" i="15"/>
  <c r="D88" i="15"/>
  <c r="C88" i="15"/>
  <c r="F87" i="15"/>
  <c r="E87" i="15"/>
  <c r="D87" i="15"/>
  <c r="C87" i="15"/>
  <c r="F86" i="15"/>
  <c r="E86" i="15"/>
  <c r="D86" i="15"/>
  <c r="C86" i="15"/>
  <c r="F85" i="15"/>
  <c r="E85" i="15"/>
  <c r="D85" i="15"/>
  <c r="C85" i="15"/>
  <c r="F83" i="15"/>
  <c r="E83" i="15"/>
  <c r="D83" i="15"/>
  <c r="C83" i="15"/>
  <c r="F82" i="15"/>
  <c r="E82" i="15"/>
  <c r="D82" i="15"/>
  <c r="C82" i="15"/>
  <c r="F81" i="15"/>
  <c r="E81" i="15"/>
  <c r="D81" i="15"/>
  <c r="C81" i="15"/>
  <c r="F80" i="15"/>
  <c r="F78" i="15"/>
  <c r="E78" i="15"/>
  <c r="D78" i="15"/>
  <c r="C78" i="15"/>
  <c r="F77" i="15"/>
  <c r="E77" i="15"/>
  <c r="D77" i="15"/>
  <c r="C77" i="15"/>
  <c r="F76" i="15"/>
  <c r="E76" i="15"/>
  <c r="D76" i="15"/>
  <c r="C76" i="15"/>
  <c r="F74" i="15"/>
  <c r="E74" i="15"/>
  <c r="D74" i="15"/>
  <c r="C74" i="15"/>
  <c r="F73" i="15"/>
  <c r="E73" i="15"/>
  <c r="D73" i="15"/>
  <c r="C73" i="15"/>
  <c r="F72" i="15"/>
  <c r="E72" i="15"/>
  <c r="D72" i="15"/>
  <c r="C72" i="15"/>
  <c r="F71" i="15"/>
  <c r="E71" i="15"/>
  <c r="D71" i="15"/>
  <c r="C71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4" i="15"/>
  <c r="E64" i="15"/>
  <c r="D64" i="15"/>
  <c r="C64" i="15"/>
  <c r="F63" i="15"/>
  <c r="E63" i="15"/>
  <c r="D63" i="15"/>
  <c r="C63" i="15"/>
  <c r="F61" i="15"/>
  <c r="E61" i="15"/>
  <c r="D61" i="15"/>
  <c r="C61" i="15"/>
  <c r="F58" i="15"/>
  <c r="E58" i="15"/>
  <c r="D58" i="15"/>
  <c r="C58" i="15"/>
  <c r="F57" i="15"/>
  <c r="E57" i="15"/>
  <c r="D57" i="15"/>
  <c r="C57" i="15"/>
  <c r="F56" i="15"/>
  <c r="E56" i="15"/>
  <c r="D56" i="15"/>
  <c r="C56" i="15"/>
  <c r="F54" i="15"/>
  <c r="E54" i="15"/>
  <c r="D54" i="15"/>
  <c r="C54" i="15"/>
  <c r="F52" i="15"/>
  <c r="E52" i="15"/>
  <c r="D52" i="15"/>
  <c r="C52" i="15"/>
  <c r="F51" i="15"/>
  <c r="E51" i="15"/>
  <c r="D51" i="15"/>
  <c r="C51" i="15"/>
  <c r="F46" i="15"/>
  <c r="E46" i="15"/>
  <c r="D46" i="15"/>
  <c r="C46" i="15"/>
  <c r="F44" i="15"/>
  <c r="E44" i="15"/>
  <c r="D44" i="15"/>
  <c r="C44" i="15"/>
  <c r="F34" i="15"/>
  <c r="E34" i="15"/>
  <c r="D34" i="15"/>
  <c r="C34" i="15"/>
  <c r="F29" i="15"/>
  <c r="E29" i="15"/>
  <c r="D29" i="15"/>
  <c r="C29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82" i="3"/>
  <c r="K82" i="3"/>
  <c r="L81" i="3"/>
  <c r="K81" i="3"/>
  <c r="J81" i="3"/>
  <c r="I81" i="3"/>
  <c r="H81" i="3"/>
  <c r="G81" i="3"/>
  <c r="L80" i="3"/>
  <c r="K80" i="3"/>
  <c r="J80" i="3"/>
  <c r="I80" i="3"/>
  <c r="H80" i="3"/>
  <c r="G80" i="3"/>
  <c r="L79" i="3"/>
  <c r="K79" i="3"/>
  <c r="L78" i="3"/>
  <c r="K78" i="3"/>
  <c r="J78" i="3"/>
  <c r="I78" i="3"/>
  <c r="H78" i="3"/>
  <c r="G78" i="3"/>
  <c r="L77" i="3"/>
  <c r="K77" i="3"/>
  <c r="L76" i="3"/>
  <c r="K76" i="3"/>
  <c r="L75" i="3"/>
  <c r="K75" i="3"/>
  <c r="J75" i="3"/>
  <c r="I75" i="3"/>
  <c r="H75" i="3"/>
  <c r="G75" i="3"/>
  <c r="L74" i="3"/>
  <c r="K74" i="3"/>
  <c r="J74" i="3"/>
  <c r="I74" i="3"/>
  <c r="H74" i="3"/>
  <c r="G74" i="3"/>
  <c r="L73" i="3"/>
  <c r="K73" i="3"/>
  <c r="J73" i="3"/>
  <c r="I73" i="3"/>
  <c r="H73" i="3"/>
  <c r="G73" i="3"/>
  <c r="L72" i="3"/>
  <c r="K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L65" i="3"/>
  <c r="K65" i="3"/>
  <c r="L64" i="3"/>
  <c r="K64" i="3"/>
  <c r="L63" i="3"/>
  <c r="K63" i="3"/>
  <c r="L62" i="3"/>
  <c r="K62" i="3"/>
  <c r="J62" i="3"/>
  <c r="I62" i="3"/>
  <c r="H62" i="3"/>
  <c r="G62" i="3"/>
  <c r="L61" i="3"/>
  <c r="K61" i="3"/>
  <c r="L60" i="3"/>
  <c r="K60" i="3"/>
  <c r="J60" i="3"/>
  <c r="I60" i="3"/>
  <c r="H60" i="3"/>
  <c r="G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J50" i="3"/>
  <c r="I50" i="3"/>
  <c r="H50" i="3"/>
  <c r="G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J39" i="3"/>
  <c r="I39" i="3"/>
  <c r="H39" i="3"/>
  <c r="G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K32" i="3"/>
  <c r="J32" i="3"/>
  <c r="I32" i="3"/>
  <c r="H32" i="3"/>
  <c r="G32" i="3"/>
  <c r="L31" i="3"/>
  <c r="K31" i="3"/>
  <c r="J31" i="3"/>
  <c r="I31" i="3"/>
  <c r="H31" i="3"/>
  <c r="G31" i="3"/>
  <c r="L30" i="3"/>
  <c r="K30" i="3"/>
  <c r="J30" i="3"/>
  <c r="I30" i="3"/>
  <c r="H30" i="3"/>
  <c r="G30" i="3"/>
  <c r="L29" i="3"/>
  <c r="K29" i="3"/>
  <c r="J29" i="3"/>
  <c r="I29" i="3"/>
  <c r="H29" i="3"/>
  <c r="G29" i="3"/>
  <c r="L24" i="3"/>
  <c r="K24" i="3"/>
  <c r="L23" i="3"/>
  <c r="K23" i="3"/>
  <c r="L22" i="3"/>
  <c r="K22" i="3"/>
  <c r="J22" i="3"/>
  <c r="I22" i="3"/>
  <c r="H22" i="3"/>
  <c r="G22" i="3"/>
  <c r="L21" i="3"/>
  <c r="K21" i="3"/>
  <c r="J21" i="3"/>
  <c r="I21" i="3"/>
  <c r="H21" i="3"/>
  <c r="G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K27" i="1" l="1"/>
</calcChain>
</file>

<file path=xl/sharedStrings.xml><?xml version="1.0" encoding="utf-8"?>
<sst xmlns="http://schemas.openxmlformats.org/spreadsheetml/2006/main" count="464" uniqueCount="209">
  <si>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</si>
  <si>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</si>
  <si>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</si>
  <si>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</si>
  <si>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</si>
  <si>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</si>
  <si>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</si>
  <si>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</si>
  <si>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</si>
  <si>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</si>
  <si>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</si>
  <si>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</si>
  <si>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</si>
  <si>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</si>
  <si>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</si>
  <si>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</si>
  <si>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</si>
  <si>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</si>
  <si>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</si>
  <si>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</si>
  <si>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</si>
  <si>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</si>
  <si>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</si>
  <si>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</si>
  <si>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</si>
  <si>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</si>
  <si>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</si>
  <si>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</si>
  <si>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</si>
  <si>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</si>
  <si>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</si>
  <si>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</si>
  <si>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</si>
  <si>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</si>
  <si>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</si>
  <si>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</si>
  <si>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</si>
  <si>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</si>
  <si>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</si>
  <si>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</si>
  <si>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</si>
  <si>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</si>
  <si>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</si>
  <si>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</si>
  <si>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</si>
  <si>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</si>
  <si>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</si>
  <si>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</si>
  <si>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</si>
  <si>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</si>
  <si>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</si>
  <si>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</si>
  <si>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</si>
  <si>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</si>
  <si>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</si>
  <si>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</si>
  <si>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</si>
  <si>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</si>
  <si>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</si>
  <si>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</si>
  <si>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</si>
  <si>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</si>
  <si>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</si>
  <si>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</si>
  <si>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</si>
  <si>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</si>
  <si>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</si>
  <si>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</si>
  <si>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</si>
  <si>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</si>
  <si>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</si>
  <si>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</si>
  <si>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</si>
  <si>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</si>
  <si>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</si>
  <si>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</si>
  <si>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</si>
  <si>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</si>
  <si>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</si>
  <si>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</si>
  <si>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</si>
  <si>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</si>
  <si>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</si>
  <si>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</si>
  <si>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</si>
  <si>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</si>
  <si>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</si>
  <si>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</si>
  <si>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</si>
  <si>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</si>
  <si>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</si>
  <si>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</si>
  <si>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</si>
  <si>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</si>
  <si>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</si>
  <si>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</si>
  <si>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</si>
  <si>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</si>
  <si>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</si>
  <si>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</si>
  <si>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</si>
  <si>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</si>
  <si>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</si>
  <si>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</si>
  <si>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</si>
  <si>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</si>
  <si>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</si>
  <si>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</si>
  <si>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</si>
  <si>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</si>
  <si>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</si>
  <si>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</si>
  <si>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</si>
  <si>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</si>
  <si>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</si>
  <si>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</si>
  <si>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</si>
  <si>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</si>
  <si>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</si>
  <si>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</si>
  <si>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</si>
  <si>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</si>
  <si>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</si>
  <si>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</si>
  <si>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</si>
  <si>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</si>
  <si>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</si>
  <si>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</si>
  <si>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</si>
  <si>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</si>
  <si>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</si>
  <si>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</si>
  <si>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</si>
  <si>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</si>
  <si>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</si>
  <si>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</si>
  <si>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</si>
  <si>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</si>
  <si>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</si>
  <si>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</si>
  <si>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</si>
  <si>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</si>
  <si>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</si>
  <si>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</si>
  <si>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</si>
  <si>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</si>
  <si>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</si>
  <si>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</si>
  <si>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</si>
  <si>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</si>
  <si>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</si>
  <si>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</si>
  <si>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</si>
  <si>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</si>
  <si>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</si>
  <si>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</si>
  <si>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</si>
  <si>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</si>
  <si>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</si>
  <si>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</si>
  <si>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</si>
  <si>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</si>
  <si>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</si>
  <si>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</si>
  <si>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</si>
  <si>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</si>
  <si>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</si>
  <si>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</si>
  <si>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</si>
  <si>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</si>
  <si>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</si>
  <si>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</si>
  <si>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</si>
  <si>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</si>
  <si>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</si>
  <si>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</si>
  <si>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</si>
  <si>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</si>
  <si>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</si>
  <si>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</si>
  <si>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</si>
  <si>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</si>
  <si>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</si>
  <si>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</si>
  <si>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</si>
  <si>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</si>
  <si>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</si>
  <si>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</si>
  <si>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</si>
  <si>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</si>
  <si>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</si>
  <si>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</si>
  <si>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</si>
  <si>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50555 METKOVIĆ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</si>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</sst>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8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9" t="s">
        <v>8</v>
      </c>
      <c r="C10" s="101"/>
      <c r="D10" s="101"/>
      <c r="E10" s="101"/>
      <c r="F10" s="97"/>
      <c r="G10" s="85">
        <v>1621097.33</v>
      </c>
      <c r="H10" s="86">
        <v>1943655</v>
      </c>
      <c r="I10" s="86">
        <v>2180399</v>
      </c>
      <c r="J10" s="86">
        <v>2135499.84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7" t="s">
        <v>0</v>
      </c>
      <c r="C12" s="99"/>
      <c r="D12" s="99"/>
      <c r="E12" s="99"/>
      <c r="F12" s="108"/>
      <c r="G12" s="87">
        <f>G10+G11</f>
        <v>1621097.33</v>
      </c>
      <c r="H12" s="87">
        <f t="shared" ref="H12:J12" si="0">H10+H11</f>
        <v>1943655</v>
      </c>
      <c r="I12" s="87">
        <f t="shared" si="0"/>
        <v>2180399</v>
      </c>
      <c r="J12" s="87">
        <f t="shared" si="0"/>
        <v>2135499.84</v>
      </c>
      <c r="K12" s="88">
        <f>J12/G12*100</f>
        <v>131.731747408405</v>
      </c>
      <c r="L12" s="88">
        <f>J12/I12*100</f>
        <v>97.940782398083996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1609583.67</v>
      </c>
      <c r="H13" s="86">
        <v>1933846</v>
      </c>
      <c r="I13" s="86">
        <v>2170590</v>
      </c>
      <c r="J13" s="86">
        <v>2127089.14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11513.66</v>
      </c>
      <c r="H14" s="86">
        <v>9809</v>
      </c>
      <c r="I14" s="86">
        <v>9809</v>
      </c>
      <c r="J14" s="86">
        <v>8338.0499999999993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1621097.3299999998</v>
      </c>
      <c r="H15" s="87">
        <f t="shared" ref="H15:J15" si="1">H13+H14</f>
        <v>1943655</v>
      </c>
      <c r="I15" s="87">
        <f t="shared" si="1"/>
        <v>2180399</v>
      </c>
      <c r="J15" s="87">
        <f t="shared" si="1"/>
        <v>2135427.19</v>
      </c>
      <c r="K15" s="88">
        <f>J15/G15*100</f>
        <v>131.727265876133</v>
      </c>
      <c r="L15" s="88">
        <f>J15/I15*100</f>
        <v>97.937450439116901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2.3283064365386963E-10</v>
      </c>
      <c r="H16" s="90">
        <f t="shared" ref="H16:J16" si="2">H12-H15</f>
        <v>0</v>
      </c>
      <c r="I16" s="90">
        <f t="shared" si="2"/>
        <v>0</v>
      </c>
      <c r="J16" s="90">
        <f t="shared" si="2"/>
        <v>72.649999999906868</v>
      </c>
      <c r="K16" s="88">
        <f>J16/G16*100</f>
        <v>31202937405400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9" t="s">
        <v>5</v>
      </c>
      <c r="C24" s="101"/>
      <c r="D24" s="101"/>
      <c r="E24" s="101"/>
      <c r="F24" s="101"/>
      <c r="G24" s="89">
        <v>35801.760000000002</v>
      </c>
      <c r="H24" s="86">
        <v>0</v>
      </c>
      <c r="I24" s="86">
        <v>0</v>
      </c>
      <c r="J24" s="86">
        <v>28343.95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-28343.95</v>
      </c>
      <c r="H25" s="86">
        <v>0</v>
      </c>
      <c r="I25" s="86">
        <v>0</v>
      </c>
      <c r="J25" s="86">
        <v>-16226.27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7457.8100000000013</v>
      </c>
      <c r="H26" s="94">
        <f t="shared" ref="H26:J26" si="4">H24+H25</f>
        <v>0</v>
      </c>
      <c r="I26" s="94">
        <f t="shared" si="4"/>
        <v>0</v>
      </c>
      <c r="J26" s="94">
        <f t="shared" si="4"/>
        <v>12117.68</v>
      </c>
      <c r="K26" s="93">
        <f>J26/G26*100</f>
        <v>162.48308819881436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7457.8100000002341</v>
      </c>
      <c r="H27" s="94">
        <f t="shared" ref="H27:J27" si="5">H16+H26</f>
        <v>0</v>
      </c>
      <c r="I27" s="94">
        <f t="shared" si="5"/>
        <v>0</v>
      </c>
      <c r="J27" s="94">
        <f t="shared" si="5"/>
        <v>12190.329999999907</v>
      </c>
      <c r="K27" s="93">
        <f>J27/G27*100</f>
        <v>163.45723476462294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3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1621097.3299999998</v>
      </c>
      <c r="H10" s="65">
        <f>H11</f>
        <v>1943655</v>
      </c>
      <c r="I10" s="65">
        <f>I11</f>
        <v>2180399</v>
      </c>
      <c r="J10" s="65">
        <f>J11</f>
        <v>2135499.8399999994</v>
      </c>
      <c r="K10" s="69">
        <f t="shared" ref="K10:K24" si="0">(J10*100)/G10</f>
        <v>131.73174740840517</v>
      </c>
      <c r="L10" s="69">
        <f t="shared" ref="L10:L24" si="1">(J10*100)/I10</f>
        <v>97.940782398084025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1621097.3299999998</v>
      </c>
      <c r="H11" s="65">
        <f>H12+H15+H18+H21</f>
        <v>1943655</v>
      </c>
      <c r="I11" s="65">
        <f>I12+I15+I18+I21</f>
        <v>2180399</v>
      </c>
      <c r="J11" s="65">
        <f>J12+J15+J18+J21</f>
        <v>2135499.8399999994</v>
      </c>
      <c r="K11" s="65">
        <f t="shared" si="0"/>
        <v>131.73174740840517</v>
      </c>
      <c r="L11" s="65">
        <f t="shared" si="1"/>
        <v>97.940782398084025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7457.81</v>
      </c>
      <c r="H12" s="65">
        <f t="shared" si="2"/>
        <v>9954</v>
      </c>
      <c r="I12" s="65">
        <f t="shared" si="2"/>
        <v>19954</v>
      </c>
      <c r="J12" s="65">
        <f t="shared" si="2"/>
        <v>12190.33</v>
      </c>
      <c r="K12" s="65">
        <f t="shared" si="0"/>
        <v>163.45723476462928</v>
      </c>
      <c r="L12" s="65">
        <f t="shared" si="1"/>
        <v>61.092161972536836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7457.81</v>
      </c>
      <c r="H13" s="65">
        <f t="shared" si="2"/>
        <v>9954</v>
      </c>
      <c r="I13" s="65">
        <f t="shared" si="2"/>
        <v>19954</v>
      </c>
      <c r="J13" s="65">
        <f t="shared" si="2"/>
        <v>12190.33</v>
      </c>
      <c r="K13" s="65">
        <f t="shared" si="0"/>
        <v>163.45723476462928</v>
      </c>
      <c r="L13" s="65">
        <f t="shared" si="1"/>
        <v>61.092161972536836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7457.81</v>
      </c>
      <c r="H14" s="66">
        <v>9954</v>
      </c>
      <c r="I14" s="66">
        <v>19954</v>
      </c>
      <c r="J14" s="66">
        <v>12190.33</v>
      </c>
      <c r="K14" s="66">
        <f t="shared" si="0"/>
        <v>163.45723476462928</v>
      </c>
      <c r="L14" s="66">
        <f t="shared" si="1"/>
        <v>61.092161972536836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0</v>
      </c>
      <c r="I15" s="65">
        <f t="shared" si="3"/>
        <v>0</v>
      </c>
      <c r="J15" s="65">
        <f t="shared" si="3"/>
        <v>72.650000000000006</v>
      </c>
      <c r="K15" s="65" t="e">
        <f t="shared" si="0"/>
        <v>#DIV/0!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0</v>
      </c>
      <c r="I16" s="65">
        <f t="shared" si="3"/>
        <v>0</v>
      </c>
      <c r="J16" s="65">
        <f t="shared" si="3"/>
        <v>72.650000000000006</v>
      </c>
      <c r="K16" s="65" t="e">
        <f t="shared" si="0"/>
        <v>#DIV/0!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0</v>
      </c>
      <c r="I17" s="66">
        <v>0</v>
      </c>
      <c r="J17" s="66">
        <v>72.650000000000006</v>
      </c>
      <c r="K17" s="66" t="e">
        <f t="shared" si="0"/>
        <v>#DIV/0!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213.22</v>
      </c>
      <c r="H18" s="65">
        <f t="shared" si="4"/>
        <v>133</v>
      </c>
      <c r="I18" s="65">
        <f t="shared" si="4"/>
        <v>133</v>
      </c>
      <c r="J18" s="65">
        <f t="shared" si="4"/>
        <v>13.3</v>
      </c>
      <c r="K18" s="65">
        <f t="shared" si="0"/>
        <v>6.2376887721602099</v>
      </c>
      <c r="L18" s="65">
        <f t="shared" si="1"/>
        <v>10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213.22</v>
      </c>
      <c r="H19" s="65">
        <f t="shared" si="4"/>
        <v>133</v>
      </c>
      <c r="I19" s="65">
        <f t="shared" si="4"/>
        <v>133</v>
      </c>
      <c r="J19" s="65">
        <f t="shared" si="4"/>
        <v>13.3</v>
      </c>
      <c r="K19" s="65">
        <f t="shared" si="0"/>
        <v>6.2376887721602099</v>
      </c>
      <c r="L19" s="65">
        <f t="shared" si="1"/>
        <v>10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213.22</v>
      </c>
      <c r="H20" s="66">
        <v>133</v>
      </c>
      <c r="I20" s="66">
        <v>133</v>
      </c>
      <c r="J20" s="66">
        <v>13.3</v>
      </c>
      <c r="K20" s="66">
        <f t="shared" si="0"/>
        <v>6.2376887721602099</v>
      </c>
      <c r="L20" s="66">
        <f t="shared" si="1"/>
        <v>10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1613426.2999999998</v>
      </c>
      <c r="H21" s="65">
        <f>H22</f>
        <v>1933568</v>
      </c>
      <c r="I21" s="65">
        <f>I22</f>
        <v>2160312</v>
      </c>
      <c r="J21" s="65">
        <f>J22</f>
        <v>2123223.5599999996</v>
      </c>
      <c r="K21" s="65">
        <f t="shared" si="0"/>
        <v>131.59718296398171</v>
      </c>
      <c r="L21" s="65">
        <f t="shared" si="1"/>
        <v>98.28319057617604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1613426.2999999998</v>
      </c>
      <c r="H22" s="65">
        <f>H23+H24</f>
        <v>1933568</v>
      </c>
      <c r="I22" s="65">
        <f>I23+I24</f>
        <v>2160312</v>
      </c>
      <c r="J22" s="65">
        <f>J23+J24</f>
        <v>2123223.5599999996</v>
      </c>
      <c r="K22" s="65">
        <f t="shared" si="0"/>
        <v>131.59718296398171</v>
      </c>
      <c r="L22" s="65">
        <f t="shared" si="1"/>
        <v>98.28319057617604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1601912.64</v>
      </c>
      <c r="H23" s="66">
        <v>1923759</v>
      </c>
      <c r="I23" s="66">
        <v>2150503</v>
      </c>
      <c r="J23" s="66">
        <v>2114885.5099999998</v>
      </c>
      <c r="K23" s="66">
        <f t="shared" si="0"/>
        <v>132.02252464903455</v>
      </c>
      <c r="L23" s="66">
        <f t="shared" si="1"/>
        <v>98.343760041255464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11513.66</v>
      </c>
      <c r="H24" s="66">
        <v>9809</v>
      </c>
      <c r="I24" s="66">
        <v>9809</v>
      </c>
      <c r="J24" s="66">
        <v>8338.0499999999993</v>
      </c>
      <c r="K24" s="66">
        <f t="shared" si="0"/>
        <v>72.41876171434626</v>
      </c>
      <c r="L24" s="66">
        <f t="shared" si="1"/>
        <v>85.004077887654191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G30+G73</f>
        <v>1621097.33</v>
      </c>
      <c r="H29" s="65">
        <f>H30+H73</f>
        <v>1943655</v>
      </c>
      <c r="I29" s="65">
        <f>I30+I73</f>
        <v>2180399</v>
      </c>
      <c r="J29" s="65">
        <f>J30+J73</f>
        <v>2135427.1899999995</v>
      </c>
      <c r="K29" s="70">
        <f t="shared" ref="K29:K60" si="5">(J29*100)/G29</f>
        <v>131.7272658761334</v>
      </c>
      <c r="L29" s="70">
        <f t="shared" ref="L29:L60" si="6">(J29*100)/I29</f>
        <v>97.937450439116873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G31+G39+G68</f>
        <v>1609583.6700000002</v>
      </c>
      <c r="H30" s="65">
        <f>H31+H39+H68</f>
        <v>1933846</v>
      </c>
      <c r="I30" s="65">
        <f>I31+I39+I68</f>
        <v>2170590</v>
      </c>
      <c r="J30" s="65">
        <f>J31+J39+J68</f>
        <v>2127089.1399999997</v>
      </c>
      <c r="K30" s="65">
        <f t="shared" si="5"/>
        <v>132.15151095562493</v>
      </c>
      <c r="L30" s="65">
        <f t="shared" si="6"/>
        <v>97.995896968105441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1271901.58</v>
      </c>
      <c r="H31" s="65">
        <f>H32+H35+H37</f>
        <v>1536820</v>
      </c>
      <c r="I31" s="65">
        <f>I32+I35+I37</f>
        <v>1704164</v>
      </c>
      <c r="J31" s="65">
        <f>J32+J35+J37</f>
        <v>1704154.7599999998</v>
      </c>
      <c r="K31" s="65">
        <f t="shared" si="5"/>
        <v>133.98479778600478</v>
      </c>
      <c r="L31" s="65">
        <f t="shared" si="6"/>
        <v>99.999457798662576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1054085</v>
      </c>
      <c r="H32" s="65">
        <f>H33+H34</f>
        <v>1284020</v>
      </c>
      <c r="I32" s="65">
        <f>I33+I34</f>
        <v>1416667</v>
      </c>
      <c r="J32" s="65">
        <f>J33+J34</f>
        <v>1416658.23</v>
      </c>
      <c r="K32" s="65">
        <f t="shared" si="5"/>
        <v>134.39696324300223</v>
      </c>
      <c r="L32" s="65">
        <f t="shared" si="6"/>
        <v>99.99938094132213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1051739</v>
      </c>
      <c r="H33" s="66">
        <v>1280500</v>
      </c>
      <c r="I33" s="66">
        <v>1410510</v>
      </c>
      <c r="J33" s="66">
        <v>1410501.33</v>
      </c>
      <c r="K33" s="66">
        <f t="shared" si="5"/>
        <v>134.11134606589658</v>
      </c>
      <c r="L33" s="66">
        <f t="shared" si="6"/>
        <v>99.999385328710886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2346</v>
      </c>
      <c r="H34" s="66">
        <v>3520</v>
      </c>
      <c r="I34" s="66">
        <v>6157</v>
      </c>
      <c r="J34" s="66">
        <v>6156.9</v>
      </c>
      <c r="K34" s="66">
        <f t="shared" si="5"/>
        <v>262.44245524296673</v>
      </c>
      <c r="L34" s="66">
        <f t="shared" si="6"/>
        <v>99.998375832385904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43892.44</v>
      </c>
      <c r="H35" s="65">
        <f>H36</f>
        <v>48800</v>
      </c>
      <c r="I35" s="65">
        <f>I36</f>
        <v>53670</v>
      </c>
      <c r="J35" s="65">
        <f>J36</f>
        <v>53669.65</v>
      </c>
      <c r="K35" s="65">
        <f t="shared" si="5"/>
        <v>122.27538500935468</v>
      </c>
      <c r="L35" s="65">
        <f t="shared" si="6"/>
        <v>99.999347866592132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43892.44</v>
      </c>
      <c r="H36" s="66">
        <v>48800</v>
      </c>
      <c r="I36" s="66">
        <v>53670</v>
      </c>
      <c r="J36" s="66">
        <v>53669.65</v>
      </c>
      <c r="K36" s="66">
        <f t="shared" si="5"/>
        <v>122.27538500935468</v>
      </c>
      <c r="L36" s="66">
        <f t="shared" si="6"/>
        <v>99.999347866592132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173924.14</v>
      </c>
      <c r="H37" s="65">
        <f>H38</f>
        <v>204000</v>
      </c>
      <c r="I37" s="65">
        <f>I38</f>
        <v>233827</v>
      </c>
      <c r="J37" s="65">
        <f>J38</f>
        <v>233826.88</v>
      </c>
      <c r="K37" s="65">
        <f t="shared" si="5"/>
        <v>134.44187793597828</v>
      </c>
      <c r="L37" s="65">
        <f t="shared" si="6"/>
        <v>99.999948680007009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173924.14</v>
      </c>
      <c r="H38" s="66">
        <v>204000</v>
      </c>
      <c r="I38" s="66">
        <v>233827</v>
      </c>
      <c r="J38" s="66">
        <v>233826.88</v>
      </c>
      <c r="K38" s="66">
        <f t="shared" si="5"/>
        <v>134.44187793597828</v>
      </c>
      <c r="L38" s="66">
        <f t="shared" si="6"/>
        <v>99.999948680007009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G40+G45+G50+G60+G62</f>
        <v>335466.3</v>
      </c>
      <c r="H39" s="65">
        <f>H40+H45+H50+H60+H62</f>
        <v>395168</v>
      </c>
      <c r="I39" s="65">
        <f>I40+I45+I50+I60+I62</f>
        <v>464368</v>
      </c>
      <c r="J39" s="65">
        <f>J40+J45+J50+J60+J62</f>
        <v>420935.34</v>
      </c>
      <c r="K39" s="65">
        <f t="shared" si="5"/>
        <v>125.477682855178</v>
      </c>
      <c r="L39" s="65">
        <f t="shared" si="6"/>
        <v>90.646930882403609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</f>
        <v>49387.94</v>
      </c>
      <c r="H40" s="65">
        <f>H41+H42+H43+H44</f>
        <v>57090</v>
      </c>
      <c r="I40" s="65">
        <f>I41+I42+I43+I44</f>
        <v>60890</v>
      </c>
      <c r="J40" s="65">
        <f>J41+J42+J43+J44</f>
        <v>54472.959999999999</v>
      </c>
      <c r="K40" s="65">
        <f t="shared" si="5"/>
        <v>110.29607632956547</v>
      </c>
      <c r="L40" s="65">
        <f t="shared" si="6"/>
        <v>89.461258006240769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5309</v>
      </c>
      <c r="H41" s="66">
        <v>9290</v>
      </c>
      <c r="I41" s="66">
        <v>9290</v>
      </c>
      <c r="J41" s="66">
        <v>4500</v>
      </c>
      <c r="K41" s="66">
        <f t="shared" si="5"/>
        <v>84.761725372009792</v>
      </c>
      <c r="L41" s="66">
        <f t="shared" si="6"/>
        <v>48.439181916038748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43051.91</v>
      </c>
      <c r="H42" s="66">
        <v>45000</v>
      </c>
      <c r="I42" s="66">
        <v>48800</v>
      </c>
      <c r="J42" s="66">
        <v>48572.959999999999</v>
      </c>
      <c r="K42" s="66">
        <f t="shared" si="5"/>
        <v>112.82416970582722</v>
      </c>
      <c r="L42" s="66">
        <f t="shared" si="6"/>
        <v>99.534754098360651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1027.03</v>
      </c>
      <c r="H43" s="66">
        <v>1400</v>
      </c>
      <c r="I43" s="66">
        <v>1400</v>
      </c>
      <c r="J43" s="66">
        <v>1400</v>
      </c>
      <c r="K43" s="66">
        <f t="shared" si="5"/>
        <v>136.31539487648851</v>
      </c>
      <c r="L43" s="66">
        <f t="shared" si="6"/>
        <v>100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0</v>
      </c>
      <c r="H44" s="66">
        <v>1400</v>
      </c>
      <c r="I44" s="66">
        <v>1400</v>
      </c>
      <c r="J44" s="66">
        <v>0</v>
      </c>
      <c r="K44" s="66" t="e">
        <f t="shared" si="5"/>
        <v>#DIV/0!</v>
      </c>
      <c r="L44" s="66">
        <f t="shared" si="6"/>
        <v>0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</f>
        <v>58335.03</v>
      </c>
      <c r="H45" s="65">
        <f>H46+H47+H48+H49</f>
        <v>115733</v>
      </c>
      <c r="I45" s="65">
        <f>I46+I47+I48+I49</f>
        <v>79733</v>
      </c>
      <c r="J45" s="65">
        <f>J46+J47+J48+J49</f>
        <v>52888.23</v>
      </c>
      <c r="K45" s="65">
        <f t="shared" si="5"/>
        <v>90.662900147647136</v>
      </c>
      <c r="L45" s="65">
        <f t="shared" si="6"/>
        <v>66.331669446778619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28072.98</v>
      </c>
      <c r="H46" s="66">
        <v>47769</v>
      </c>
      <c r="I46" s="66">
        <v>37769</v>
      </c>
      <c r="J46" s="66">
        <v>24433.52</v>
      </c>
      <c r="K46" s="66">
        <f t="shared" si="5"/>
        <v>87.035719043721045</v>
      </c>
      <c r="L46" s="66">
        <f t="shared" si="6"/>
        <v>64.691996081442454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28600</v>
      </c>
      <c r="H47" s="66">
        <v>65164</v>
      </c>
      <c r="I47" s="66">
        <v>40164</v>
      </c>
      <c r="J47" s="66">
        <v>27775.49</v>
      </c>
      <c r="K47" s="66">
        <f t="shared" si="5"/>
        <v>97.117097902097896</v>
      </c>
      <c r="L47" s="66">
        <f t="shared" si="6"/>
        <v>69.155188726222491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335.05</v>
      </c>
      <c r="H48" s="66">
        <v>1400</v>
      </c>
      <c r="I48" s="66">
        <v>1400</v>
      </c>
      <c r="J48" s="66">
        <v>622.97</v>
      </c>
      <c r="K48" s="66">
        <f t="shared" si="5"/>
        <v>185.93344276973585</v>
      </c>
      <c r="L48" s="66">
        <f t="shared" si="6"/>
        <v>44.497857142857143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1327</v>
      </c>
      <c r="H49" s="66">
        <v>1400</v>
      </c>
      <c r="I49" s="66">
        <v>400</v>
      </c>
      <c r="J49" s="66">
        <v>56.25</v>
      </c>
      <c r="K49" s="66">
        <f t="shared" si="5"/>
        <v>4.2388847023360965</v>
      </c>
      <c r="L49" s="66">
        <f t="shared" si="6"/>
        <v>14.0625</v>
      </c>
    </row>
    <row r="50" spans="2:12" x14ac:dyDescent="0.25">
      <c r="B50" s="65"/>
      <c r="C50" s="65"/>
      <c r="D50" s="65" t="s">
        <v>117</v>
      </c>
      <c r="E50" s="65"/>
      <c r="F50" s="65" t="s">
        <v>118</v>
      </c>
      <c r="G50" s="65">
        <f>G51+G52+G53+G54+G55+G56+G57+G58+G59</f>
        <v>220353.51</v>
      </c>
      <c r="H50" s="65">
        <f>H51+H52+H53+H54+H55+H56+H57+H58+H59</f>
        <v>218000</v>
      </c>
      <c r="I50" s="65">
        <f>I51+I52+I53+I54+I55+I56+I57+I58+I59</f>
        <v>309400</v>
      </c>
      <c r="J50" s="65">
        <f>J51+J52+J53+J54+J55+J56+J57+J58+J59</f>
        <v>300068.35000000003</v>
      </c>
      <c r="K50" s="65">
        <f t="shared" si="5"/>
        <v>136.17588846213522</v>
      </c>
      <c r="L50" s="65">
        <f t="shared" si="6"/>
        <v>96.983952811893985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71006.33</v>
      </c>
      <c r="H51" s="66">
        <v>95000</v>
      </c>
      <c r="I51" s="66">
        <v>95000</v>
      </c>
      <c r="J51" s="66">
        <v>94789.72</v>
      </c>
      <c r="K51" s="66">
        <f t="shared" si="5"/>
        <v>133.49474617262996</v>
      </c>
      <c r="L51" s="66">
        <f t="shared" si="6"/>
        <v>99.77865263157895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7026.35</v>
      </c>
      <c r="H52" s="66">
        <v>9000</v>
      </c>
      <c r="I52" s="66">
        <v>14000</v>
      </c>
      <c r="J52" s="66">
        <v>13150.06</v>
      </c>
      <c r="K52" s="66">
        <f t="shared" si="5"/>
        <v>187.15350075074539</v>
      </c>
      <c r="L52" s="66">
        <f t="shared" si="6"/>
        <v>93.929000000000002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3982</v>
      </c>
      <c r="H53" s="66">
        <v>4000</v>
      </c>
      <c r="I53" s="66">
        <v>2000</v>
      </c>
      <c r="J53" s="66">
        <v>870</v>
      </c>
      <c r="K53" s="66">
        <f t="shared" si="5"/>
        <v>21.848317428427926</v>
      </c>
      <c r="L53" s="66">
        <f t="shared" si="6"/>
        <v>43.5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25400</v>
      </c>
      <c r="H54" s="66">
        <v>25000</v>
      </c>
      <c r="I54" s="66">
        <v>28500</v>
      </c>
      <c r="J54" s="66">
        <v>26938.11</v>
      </c>
      <c r="K54" s="66">
        <f t="shared" si="5"/>
        <v>106.05555118110236</v>
      </c>
      <c r="L54" s="66">
        <f t="shared" si="6"/>
        <v>94.519684210526322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11005.13</v>
      </c>
      <c r="H55" s="66">
        <v>15000</v>
      </c>
      <c r="I55" s="66">
        <v>15000</v>
      </c>
      <c r="J55" s="66">
        <v>11176.04</v>
      </c>
      <c r="K55" s="66">
        <f t="shared" si="5"/>
        <v>101.5530030085969</v>
      </c>
      <c r="L55" s="66">
        <f t="shared" si="6"/>
        <v>74.506933333333336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8189.7</v>
      </c>
      <c r="H56" s="66">
        <v>5000</v>
      </c>
      <c r="I56" s="66">
        <v>5000</v>
      </c>
      <c r="J56" s="66">
        <v>50</v>
      </c>
      <c r="K56" s="66">
        <f t="shared" si="5"/>
        <v>0.61052297397951083</v>
      </c>
      <c r="L56" s="66">
        <f t="shared" si="6"/>
        <v>1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91089</v>
      </c>
      <c r="H57" s="66">
        <v>62000</v>
      </c>
      <c r="I57" s="66">
        <v>146900</v>
      </c>
      <c r="J57" s="66">
        <v>153074.41</v>
      </c>
      <c r="K57" s="66">
        <f t="shared" si="5"/>
        <v>168.04928147196696</v>
      </c>
      <c r="L57" s="66">
        <f t="shared" si="6"/>
        <v>104.20313818924438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664</v>
      </c>
      <c r="H58" s="66">
        <v>1000</v>
      </c>
      <c r="I58" s="66">
        <v>1000</v>
      </c>
      <c r="J58" s="66">
        <v>19.920000000000002</v>
      </c>
      <c r="K58" s="66">
        <f t="shared" si="5"/>
        <v>3</v>
      </c>
      <c r="L58" s="66">
        <f t="shared" si="6"/>
        <v>1.992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1991</v>
      </c>
      <c r="H59" s="66">
        <v>2000</v>
      </c>
      <c r="I59" s="66">
        <v>2000</v>
      </c>
      <c r="J59" s="66">
        <v>0.09</v>
      </c>
      <c r="K59" s="66">
        <f t="shared" si="5"/>
        <v>4.5203415369161224E-3</v>
      </c>
      <c r="L59" s="66">
        <f t="shared" si="6"/>
        <v>4.4999999999999997E-3</v>
      </c>
    </row>
    <row r="60" spans="2:12" x14ac:dyDescent="0.25">
      <c r="B60" s="65"/>
      <c r="C60" s="65"/>
      <c r="D60" s="65" t="s">
        <v>137</v>
      </c>
      <c r="E60" s="65"/>
      <c r="F60" s="65" t="s">
        <v>138</v>
      </c>
      <c r="G60" s="65">
        <f>G61</f>
        <v>96.36</v>
      </c>
      <c r="H60" s="65">
        <f>H61</f>
        <v>1000</v>
      </c>
      <c r="I60" s="65">
        <f>I61</f>
        <v>1000</v>
      </c>
      <c r="J60" s="65">
        <f>J61</f>
        <v>406.22</v>
      </c>
      <c r="K60" s="65">
        <f t="shared" si="5"/>
        <v>421.56496471564964</v>
      </c>
      <c r="L60" s="65">
        <f t="shared" si="6"/>
        <v>40.622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96.36</v>
      </c>
      <c r="H61" s="66">
        <v>1000</v>
      </c>
      <c r="I61" s="66">
        <v>1000</v>
      </c>
      <c r="J61" s="66">
        <v>406.22</v>
      </c>
      <c r="K61" s="66">
        <f t="shared" ref="K61:K82" si="7">(J61*100)/G61</f>
        <v>421.56496471564964</v>
      </c>
      <c r="L61" s="66">
        <f t="shared" ref="L61:L82" si="8">(J61*100)/I61</f>
        <v>40.622</v>
      </c>
    </row>
    <row r="62" spans="2:12" x14ac:dyDescent="0.25">
      <c r="B62" s="65"/>
      <c r="C62" s="65"/>
      <c r="D62" s="65" t="s">
        <v>141</v>
      </c>
      <c r="E62" s="65"/>
      <c r="F62" s="65" t="s">
        <v>142</v>
      </c>
      <c r="G62" s="65">
        <f>G63+G64+G65+G66+G67</f>
        <v>7293.46</v>
      </c>
      <c r="H62" s="65">
        <f>H63+H64+H65+H66+H67</f>
        <v>3345</v>
      </c>
      <c r="I62" s="65">
        <f>I63+I64+I65+I66+I67</f>
        <v>13345</v>
      </c>
      <c r="J62" s="65">
        <f>J63+J64+J65+J66+J67</f>
        <v>13099.58</v>
      </c>
      <c r="K62" s="65">
        <f t="shared" si="7"/>
        <v>179.60720974681428</v>
      </c>
      <c r="L62" s="65">
        <f t="shared" si="8"/>
        <v>98.16095916073435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6198.05</v>
      </c>
      <c r="H63" s="66">
        <v>0</v>
      </c>
      <c r="I63" s="66">
        <v>10000</v>
      </c>
      <c r="J63" s="66">
        <v>11703.35</v>
      </c>
      <c r="K63" s="66">
        <f t="shared" si="7"/>
        <v>188.82309758714433</v>
      </c>
      <c r="L63" s="66">
        <f t="shared" si="8"/>
        <v>117.0335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770.99</v>
      </c>
      <c r="H64" s="66">
        <v>1327</v>
      </c>
      <c r="I64" s="66">
        <v>1327</v>
      </c>
      <c r="J64" s="66">
        <v>1038.75</v>
      </c>
      <c r="K64" s="66">
        <f t="shared" si="7"/>
        <v>134.72937392184076</v>
      </c>
      <c r="L64" s="66">
        <f t="shared" si="8"/>
        <v>78.278070836473248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178.71</v>
      </c>
      <c r="H65" s="66">
        <v>150</v>
      </c>
      <c r="I65" s="66">
        <v>150</v>
      </c>
      <c r="J65" s="66">
        <v>141.16</v>
      </c>
      <c r="K65" s="66">
        <f t="shared" si="7"/>
        <v>78.988305075261593</v>
      </c>
      <c r="L65" s="66">
        <f t="shared" si="8"/>
        <v>94.106666666666669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0</v>
      </c>
      <c r="H66" s="66">
        <v>868</v>
      </c>
      <c r="I66" s="66">
        <v>868</v>
      </c>
      <c r="J66" s="66">
        <v>0</v>
      </c>
      <c r="K66" s="66" t="e">
        <f t="shared" si="7"/>
        <v>#DIV/0!</v>
      </c>
      <c r="L66" s="66">
        <f t="shared" si="8"/>
        <v>0</v>
      </c>
    </row>
    <row r="67" spans="2:12" x14ac:dyDescent="0.25">
      <c r="B67" s="66"/>
      <c r="C67" s="66"/>
      <c r="D67" s="66"/>
      <c r="E67" s="66" t="s">
        <v>151</v>
      </c>
      <c r="F67" s="66" t="s">
        <v>142</v>
      </c>
      <c r="G67" s="66">
        <v>145.71</v>
      </c>
      <c r="H67" s="66">
        <v>1000</v>
      </c>
      <c r="I67" s="66">
        <v>1000</v>
      </c>
      <c r="J67" s="66">
        <v>216.32</v>
      </c>
      <c r="K67" s="66">
        <f t="shared" si="7"/>
        <v>148.45926840985518</v>
      </c>
      <c r="L67" s="66">
        <f t="shared" si="8"/>
        <v>21.632000000000001</v>
      </c>
    </row>
    <row r="68" spans="2:12" x14ac:dyDescent="0.25">
      <c r="B68" s="65"/>
      <c r="C68" s="65" t="s">
        <v>152</v>
      </c>
      <c r="D68" s="65"/>
      <c r="E68" s="65"/>
      <c r="F68" s="65" t="s">
        <v>153</v>
      </c>
      <c r="G68" s="65">
        <f>G69+G71</f>
        <v>2215.79</v>
      </c>
      <c r="H68" s="65">
        <f>H69+H71</f>
        <v>1858</v>
      </c>
      <c r="I68" s="65">
        <f>I69+I71</f>
        <v>2058</v>
      </c>
      <c r="J68" s="65">
        <f>J69+J71</f>
        <v>1999.04</v>
      </c>
      <c r="K68" s="65">
        <f t="shared" si="7"/>
        <v>90.217935815217146</v>
      </c>
      <c r="L68" s="65">
        <f t="shared" si="8"/>
        <v>97.135082604470355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>G70</f>
        <v>653.79</v>
      </c>
      <c r="H69" s="65">
        <f>H70</f>
        <v>531</v>
      </c>
      <c r="I69" s="65">
        <f>I70</f>
        <v>531</v>
      </c>
      <c r="J69" s="65">
        <f>J70</f>
        <v>502.72</v>
      </c>
      <c r="K69" s="65">
        <f t="shared" si="7"/>
        <v>76.893192003548549</v>
      </c>
      <c r="L69" s="65">
        <f t="shared" si="8"/>
        <v>94.674199623352166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653.79</v>
      </c>
      <c r="H70" s="66">
        <v>531</v>
      </c>
      <c r="I70" s="66">
        <v>531</v>
      </c>
      <c r="J70" s="66">
        <v>502.72</v>
      </c>
      <c r="K70" s="66">
        <f t="shared" si="7"/>
        <v>76.893192003548549</v>
      </c>
      <c r="L70" s="66">
        <f t="shared" si="8"/>
        <v>94.674199623352166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</f>
        <v>1562</v>
      </c>
      <c r="H71" s="65">
        <f>H72</f>
        <v>1327</v>
      </c>
      <c r="I71" s="65">
        <f>I72</f>
        <v>1527</v>
      </c>
      <c r="J71" s="65">
        <f>J72</f>
        <v>1496.32</v>
      </c>
      <c r="K71" s="65">
        <f t="shared" si="7"/>
        <v>95.795134443021766</v>
      </c>
      <c r="L71" s="65">
        <f t="shared" si="8"/>
        <v>97.990831696136212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1562</v>
      </c>
      <c r="H72" s="66">
        <v>1327</v>
      </c>
      <c r="I72" s="66">
        <v>1527</v>
      </c>
      <c r="J72" s="66">
        <v>1496.32</v>
      </c>
      <c r="K72" s="66">
        <f t="shared" si="7"/>
        <v>95.795134443021766</v>
      </c>
      <c r="L72" s="66">
        <f t="shared" si="8"/>
        <v>97.990831696136212</v>
      </c>
    </row>
    <row r="73" spans="2:12" x14ac:dyDescent="0.25">
      <c r="B73" s="65" t="s">
        <v>162</v>
      </c>
      <c r="C73" s="65"/>
      <c r="D73" s="65"/>
      <c r="E73" s="65"/>
      <c r="F73" s="65" t="s">
        <v>163</v>
      </c>
      <c r="G73" s="65">
        <f>G74+G80</f>
        <v>11513.66</v>
      </c>
      <c r="H73" s="65">
        <f>H74+H80</f>
        <v>9809</v>
      </c>
      <c r="I73" s="65">
        <f>I74+I80</f>
        <v>9809</v>
      </c>
      <c r="J73" s="65">
        <f>J74+J80</f>
        <v>8338.0499999999993</v>
      </c>
      <c r="K73" s="65">
        <f t="shared" si="7"/>
        <v>72.41876171434626</v>
      </c>
      <c r="L73" s="65">
        <f t="shared" si="8"/>
        <v>85.004077887654191</v>
      </c>
    </row>
    <row r="74" spans="2:12" x14ac:dyDescent="0.25">
      <c r="B74" s="65"/>
      <c r="C74" s="65" t="s">
        <v>164</v>
      </c>
      <c r="D74" s="65"/>
      <c r="E74" s="65"/>
      <c r="F74" s="65" t="s">
        <v>165</v>
      </c>
      <c r="G74" s="65">
        <f>G75+G78</f>
        <v>9666.58</v>
      </c>
      <c r="H74" s="65">
        <f>H75+H78</f>
        <v>9809</v>
      </c>
      <c r="I74" s="65">
        <f>I75+I78</f>
        <v>9809</v>
      </c>
      <c r="J74" s="65">
        <f>J75+J78</f>
        <v>8338.0499999999993</v>
      </c>
      <c r="K74" s="65">
        <f t="shared" si="7"/>
        <v>86.256462988978527</v>
      </c>
      <c r="L74" s="65">
        <f t="shared" si="8"/>
        <v>85.004077887654191</v>
      </c>
    </row>
    <row r="75" spans="2:12" x14ac:dyDescent="0.25">
      <c r="B75" s="65"/>
      <c r="C75" s="65"/>
      <c r="D75" s="65" t="s">
        <v>166</v>
      </c>
      <c r="E75" s="65"/>
      <c r="F75" s="65" t="s">
        <v>167</v>
      </c>
      <c r="G75" s="65">
        <f>G76+G77</f>
        <v>6340.69</v>
      </c>
      <c r="H75" s="65">
        <f>H76+H77</f>
        <v>6318</v>
      </c>
      <c r="I75" s="65">
        <f>I76+I77</f>
        <v>6318</v>
      </c>
      <c r="J75" s="65">
        <f>J76+J77</f>
        <v>4861.09</v>
      </c>
      <c r="K75" s="65">
        <f t="shared" si="7"/>
        <v>76.665000181368285</v>
      </c>
      <c r="L75" s="65">
        <f t="shared" si="8"/>
        <v>76.940329218106996</v>
      </c>
    </row>
    <row r="76" spans="2:12" x14ac:dyDescent="0.25">
      <c r="B76" s="66"/>
      <c r="C76" s="66"/>
      <c r="D76" s="66"/>
      <c r="E76" s="66" t="s">
        <v>168</v>
      </c>
      <c r="F76" s="66" t="s">
        <v>169</v>
      </c>
      <c r="G76" s="66">
        <v>6340.69</v>
      </c>
      <c r="H76" s="66">
        <v>3318</v>
      </c>
      <c r="I76" s="66">
        <v>3318</v>
      </c>
      <c r="J76" s="66">
        <v>2161.09</v>
      </c>
      <c r="K76" s="66">
        <f t="shared" si="7"/>
        <v>34.082883724011111</v>
      </c>
      <c r="L76" s="66">
        <f t="shared" si="8"/>
        <v>65.132308619650388</v>
      </c>
    </row>
    <row r="77" spans="2:12" x14ac:dyDescent="0.25">
      <c r="B77" s="66"/>
      <c r="C77" s="66"/>
      <c r="D77" s="66"/>
      <c r="E77" s="66" t="s">
        <v>170</v>
      </c>
      <c r="F77" s="66" t="s">
        <v>171</v>
      </c>
      <c r="G77" s="66">
        <v>0</v>
      </c>
      <c r="H77" s="66">
        <v>3000</v>
      </c>
      <c r="I77" s="66">
        <v>3000</v>
      </c>
      <c r="J77" s="66">
        <v>2700</v>
      </c>
      <c r="K77" s="66" t="e">
        <f t="shared" si="7"/>
        <v>#DIV/0!</v>
      </c>
      <c r="L77" s="66">
        <f t="shared" si="8"/>
        <v>90</v>
      </c>
    </row>
    <row r="78" spans="2:12" x14ac:dyDescent="0.25">
      <c r="B78" s="65"/>
      <c r="C78" s="65"/>
      <c r="D78" s="65" t="s">
        <v>172</v>
      </c>
      <c r="E78" s="65"/>
      <c r="F78" s="65" t="s">
        <v>173</v>
      </c>
      <c r="G78" s="65">
        <f>G79</f>
        <v>3325.89</v>
      </c>
      <c r="H78" s="65">
        <f>H79</f>
        <v>3491</v>
      </c>
      <c r="I78" s="65">
        <f>I79</f>
        <v>3491</v>
      </c>
      <c r="J78" s="65">
        <f>J79</f>
        <v>3476.96</v>
      </c>
      <c r="K78" s="65">
        <f t="shared" si="7"/>
        <v>104.54224282823546</v>
      </c>
      <c r="L78" s="65">
        <f t="shared" si="8"/>
        <v>99.597822973360067</v>
      </c>
    </row>
    <row r="79" spans="2:12" x14ac:dyDescent="0.25">
      <c r="B79" s="66"/>
      <c r="C79" s="66"/>
      <c r="D79" s="66"/>
      <c r="E79" s="66" t="s">
        <v>174</v>
      </c>
      <c r="F79" s="66" t="s">
        <v>175</v>
      </c>
      <c r="G79" s="66">
        <v>3325.89</v>
      </c>
      <c r="H79" s="66">
        <v>3491</v>
      </c>
      <c r="I79" s="66">
        <v>3491</v>
      </c>
      <c r="J79" s="66">
        <v>3476.96</v>
      </c>
      <c r="K79" s="66">
        <f t="shared" si="7"/>
        <v>104.54224282823546</v>
      </c>
      <c r="L79" s="66">
        <f t="shared" si="8"/>
        <v>99.597822973360067</v>
      </c>
    </row>
    <row r="80" spans="2:12" x14ac:dyDescent="0.25">
      <c r="B80" s="65"/>
      <c r="C80" s="65" t="s">
        <v>176</v>
      </c>
      <c r="D80" s="65"/>
      <c r="E80" s="65"/>
      <c r="F80" s="65" t="s">
        <v>177</v>
      </c>
      <c r="G80" s="65">
        <f t="shared" ref="G80:J81" si="9">G81</f>
        <v>1847.08</v>
      </c>
      <c r="H80" s="65">
        <f t="shared" si="9"/>
        <v>0</v>
      </c>
      <c r="I80" s="65">
        <f t="shared" si="9"/>
        <v>0</v>
      </c>
      <c r="J80" s="65">
        <f t="shared" si="9"/>
        <v>0</v>
      </c>
      <c r="K80" s="65">
        <f t="shared" si="7"/>
        <v>0</v>
      </c>
      <c r="L80" s="65" t="e">
        <f t="shared" si="8"/>
        <v>#DIV/0!</v>
      </c>
    </row>
    <row r="81" spans="2:12" x14ac:dyDescent="0.25">
      <c r="B81" s="65"/>
      <c r="C81" s="65"/>
      <c r="D81" s="65" t="s">
        <v>178</v>
      </c>
      <c r="E81" s="65"/>
      <c r="F81" s="65" t="s">
        <v>179</v>
      </c>
      <c r="G81" s="65">
        <f t="shared" si="9"/>
        <v>1847.08</v>
      </c>
      <c r="H81" s="65">
        <f t="shared" si="9"/>
        <v>0</v>
      </c>
      <c r="I81" s="65">
        <f t="shared" si="9"/>
        <v>0</v>
      </c>
      <c r="J81" s="65">
        <f t="shared" si="9"/>
        <v>0</v>
      </c>
      <c r="K81" s="65">
        <f t="shared" si="7"/>
        <v>0</v>
      </c>
      <c r="L81" s="65" t="e">
        <f t="shared" si="8"/>
        <v>#DIV/0!</v>
      </c>
    </row>
    <row r="82" spans="2:12" x14ac:dyDescent="0.25">
      <c r="B82" s="66"/>
      <c r="C82" s="66"/>
      <c r="D82" s="66"/>
      <c r="E82" s="66" t="s">
        <v>180</v>
      </c>
      <c r="F82" s="66" t="s">
        <v>179</v>
      </c>
      <c r="G82" s="66">
        <v>1847.08</v>
      </c>
      <c r="H82" s="66">
        <v>0</v>
      </c>
      <c r="I82" s="66">
        <v>0</v>
      </c>
      <c r="J82" s="66">
        <v>0</v>
      </c>
      <c r="K82" s="66">
        <f t="shared" si="7"/>
        <v>0</v>
      </c>
      <c r="L82" s="66" t="e">
        <f t="shared" si="8"/>
        <v>#DIV/0!</v>
      </c>
    </row>
    <row r="83" spans="2:12" x14ac:dyDescent="0.25">
      <c r="B83" s="65"/>
      <c r="C83" s="66"/>
      <c r="D83" s="67"/>
      <c r="E83" s="68"/>
      <c r="F83" s="8"/>
      <c r="G83" s="65"/>
      <c r="H83" s="65"/>
      <c r="I83" s="65"/>
      <c r="J83" s="65"/>
      <c r="K83" s="70"/>
      <c r="L83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21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1621097.33</v>
      </c>
      <c r="D6" s="71">
        <f>D7+D9+D11+D13</f>
        <v>1943655</v>
      </c>
      <c r="E6" s="71">
        <f>E7+E9+E11+E13</f>
        <v>2180399</v>
      </c>
      <c r="F6" s="71">
        <f>F7+F9+F11+F13</f>
        <v>2135499.84</v>
      </c>
      <c r="G6" s="72">
        <f t="shared" ref="G6:G21" si="0">(F6*100)/C6</f>
        <v>131.73174740840514</v>
      </c>
      <c r="H6" s="72">
        <f t="shared" ref="H6:H21" si="1">(F6*100)/E6</f>
        <v>97.940782398084025</v>
      </c>
    </row>
    <row r="7" spans="1:8" x14ac:dyDescent="0.25">
      <c r="A7"/>
      <c r="B7" s="8" t="s">
        <v>181</v>
      </c>
      <c r="C7" s="71">
        <f>C8</f>
        <v>1613426.3</v>
      </c>
      <c r="D7" s="71">
        <f>D8</f>
        <v>1933568</v>
      </c>
      <c r="E7" s="71">
        <f>E8</f>
        <v>2160312</v>
      </c>
      <c r="F7" s="71">
        <f>F8</f>
        <v>2123223.56</v>
      </c>
      <c r="G7" s="72">
        <f t="shared" si="0"/>
        <v>131.59718296398168</v>
      </c>
      <c r="H7" s="72">
        <f t="shared" si="1"/>
        <v>98.28319057617604</v>
      </c>
    </row>
    <row r="8" spans="1:8" x14ac:dyDescent="0.25">
      <c r="A8"/>
      <c r="B8" s="16" t="s">
        <v>182</v>
      </c>
      <c r="C8" s="73">
        <v>1613426.3</v>
      </c>
      <c r="D8" s="73">
        <v>1933568</v>
      </c>
      <c r="E8" s="73">
        <v>2160312</v>
      </c>
      <c r="F8" s="74">
        <v>2123223.56</v>
      </c>
      <c r="G8" s="70">
        <f t="shared" si="0"/>
        <v>131.59718296398168</v>
      </c>
      <c r="H8" s="70">
        <f t="shared" si="1"/>
        <v>98.28319057617604</v>
      </c>
    </row>
    <row r="9" spans="1:8" x14ac:dyDescent="0.25">
      <c r="A9"/>
      <c r="B9" s="8" t="s">
        <v>183</v>
      </c>
      <c r="C9" s="71">
        <f>C10</f>
        <v>213.22</v>
      </c>
      <c r="D9" s="71">
        <f>D10</f>
        <v>133</v>
      </c>
      <c r="E9" s="71">
        <f>E10</f>
        <v>133</v>
      </c>
      <c r="F9" s="71">
        <f>F10</f>
        <v>13.3</v>
      </c>
      <c r="G9" s="72">
        <f t="shared" si="0"/>
        <v>6.2376887721602099</v>
      </c>
      <c r="H9" s="72">
        <f t="shared" si="1"/>
        <v>10</v>
      </c>
    </row>
    <row r="10" spans="1:8" x14ac:dyDescent="0.25">
      <c r="A10"/>
      <c r="B10" s="16" t="s">
        <v>184</v>
      </c>
      <c r="C10" s="73">
        <v>213.22</v>
      </c>
      <c r="D10" s="73">
        <v>133</v>
      </c>
      <c r="E10" s="73">
        <v>133</v>
      </c>
      <c r="F10" s="74">
        <v>13.3</v>
      </c>
      <c r="G10" s="70">
        <f t="shared" si="0"/>
        <v>6.2376887721602099</v>
      </c>
      <c r="H10" s="70">
        <f t="shared" si="1"/>
        <v>10</v>
      </c>
    </row>
    <row r="11" spans="1:8" x14ac:dyDescent="0.25">
      <c r="A11"/>
      <c r="B11" s="8" t="s">
        <v>185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72.650000000000006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186</v>
      </c>
      <c r="C12" s="73">
        <v>0</v>
      </c>
      <c r="D12" s="73">
        <v>0</v>
      </c>
      <c r="E12" s="73">
        <v>0</v>
      </c>
      <c r="F12" s="74">
        <v>72.650000000000006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A13"/>
      <c r="B13" s="8" t="s">
        <v>187</v>
      </c>
      <c r="C13" s="71">
        <f>C14</f>
        <v>7457.81</v>
      </c>
      <c r="D13" s="71">
        <f>D14</f>
        <v>9954</v>
      </c>
      <c r="E13" s="71">
        <f>E14</f>
        <v>19954</v>
      </c>
      <c r="F13" s="71">
        <f>F14</f>
        <v>12190.33</v>
      </c>
      <c r="G13" s="72">
        <f t="shared" si="0"/>
        <v>163.45723476462928</v>
      </c>
      <c r="H13" s="72">
        <f t="shared" si="1"/>
        <v>61.092161972536836</v>
      </c>
    </row>
    <row r="14" spans="1:8" x14ac:dyDescent="0.25">
      <c r="A14"/>
      <c r="B14" s="16" t="s">
        <v>188</v>
      </c>
      <c r="C14" s="73">
        <v>7457.81</v>
      </c>
      <c r="D14" s="73">
        <v>9954</v>
      </c>
      <c r="E14" s="73">
        <v>19954</v>
      </c>
      <c r="F14" s="74">
        <v>12190.33</v>
      </c>
      <c r="G14" s="70">
        <f t="shared" si="0"/>
        <v>163.45723476462928</v>
      </c>
      <c r="H14" s="70">
        <f t="shared" si="1"/>
        <v>61.092161972536836</v>
      </c>
    </row>
    <row r="15" spans="1:8" x14ac:dyDescent="0.25">
      <c r="B15" s="8" t="s">
        <v>32</v>
      </c>
      <c r="C15" s="75">
        <f>C16+C18+C20</f>
        <v>1621097.33</v>
      </c>
      <c r="D15" s="75">
        <f>D16+D18+D20</f>
        <v>1943655</v>
      </c>
      <c r="E15" s="75">
        <f>E16+E18+E20</f>
        <v>2180399</v>
      </c>
      <c r="F15" s="75">
        <f>F16+F18+F20</f>
        <v>2135427.19</v>
      </c>
      <c r="G15" s="72">
        <f t="shared" si="0"/>
        <v>131.7272658761334</v>
      </c>
      <c r="H15" s="72">
        <f t="shared" si="1"/>
        <v>97.937450439116873</v>
      </c>
    </row>
    <row r="16" spans="1:8" x14ac:dyDescent="0.25">
      <c r="A16"/>
      <c r="B16" s="8" t="s">
        <v>181</v>
      </c>
      <c r="C16" s="75">
        <f>C17</f>
        <v>1613426.3</v>
      </c>
      <c r="D16" s="75">
        <f>D17</f>
        <v>1933568</v>
      </c>
      <c r="E16" s="75">
        <f>E17</f>
        <v>2160312</v>
      </c>
      <c r="F16" s="75">
        <f>F17</f>
        <v>2123223.56</v>
      </c>
      <c r="G16" s="72">
        <f t="shared" si="0"/>
        <v>131.59718296398168</v>
      </c>
      <c r="H16" s="72">
        <f t="shared" si="1"/>
        <v>98.28319057617604</v>
      </c>
    </row>
    <row r="17" spans="1:8" x14ac:dyDescent="0.25">
      <c r="A17"/>
      <c r="B17" s="16" t="s">
        <v>182</v>
      </c>
      <c r="C17" s="73">
        <v>1613426.3</v>
      </c>
      <c r="D17" s="73">
        <v>1933568</v>
      </c>
      <c r="E17" s="76">
        <v>2160312</v>
      </c>
      <c r="F17" s="74">
        <v>2123223.56</v>
      </c>
      <c r="G17" s="70">
        <f t="shared" si="0"/>
        <v>131.59718296398168</v>
      </c>
      <c r="H17" s="70">
        <f t="shared" si="1"/>
        <v>98.28319057617604</v>
      </c>
    </row>
    <row r="18" spans="1:8" x14ac:dyDescent="0.25">
      <c r="A18"/>
      <c r="B18" s="8" t="s">
        <v>183</v>
      </c>
      <c r="C18" s="75">
        <f>C19</f>
        <v>213.22</v>
      </c>
      <c r="D18" s="75">
        <f>D19</f>
        <v>133</v>
      </c>
      <c r="E18" s="75">
        <f>E19</f>
        <v>133</v>
      </c>
      <c r="F18" s="75">
        <f>F19</f>
        <v>13.3</v>
      </c>
      <c r="G18" s="72">
        <f t="shared" si="0"/>
        <v>6.2376887721602099</v>
      </c>
      <c r="H18" s="72">
        <f t="shared" si="1"/>
        <v>10</v>
      </c>
    </row>
    <row r="19" spans="1:8" x14ac:dyDescent="0.25">
      <c r="A19"/>
      <c r="B19" s="16" t="s">
        <v>184</v>
      </c>
      <c r="C19" s="73">
        <v>213.22</v>
      </c>
      <c r="D19" s="73">
        <v>133</v>
      </c>
      <c r="E19" s="76">
        <v>133</v>
      </c>
      <c r="F19" s="74">
        <v>13.3</v>
      </c>
      <c r="G19" s="70">
        <f t="shared" si="0"/>
        <v>6.2376887721602099</v>
      </c>
      <c r="H19" s="70">
        <f t="shared" si="1"/>
        <v>10</v>
      </c>
    </row>
    <row r="20" spans="1:8" x14ac:dyDescent="0.25">
      <c r="A20"/>
      <c r="B20" s="8" t="s">
        <v>187</v>
      </c>
      <c r="C20" s="75">
        <f>C21</f>
        <v>7457.81</v>
      </c>
      <c r="D20" s="75">
        <f>D21</f>
        <v>9954</v>
      </c>
      <c r="E20" s="75">
        <f>E21</f>
        <v>19954</v>
      </c>
      <c r="F20" s="75">
        <f>F21</f>
        <v>12190.33</v>
      </c>
      <c r="G20" s="72">
        <f t="shared" si="0"/>
        <v>163.45723476462928</v>
      </c>
      <c r="H20" s="72">
        <f t="shared" si="1"/>
        <v>61.092161972536836</v>
      </c>
    </row>
    <row r="21" spans="1:8" x14ac:dyDescent="0.25">
      <c r="A21"/>
      <c r="B21" s="16" t="s">
        <v>188</v>
      </c>
      <c r="C21" s="73">
        <v>7457.81</v>
      </c>
      <c r="D21" s="73">
        <v>9954</v>
      </c>
      <c r="E21" s="76">
        <v>19954</v>
      </c>
      <c r="F21" s="74">
        <v>12190.33</v>
      </c>
      <c r="G21" s="70">
        <f t="shared" si="0"/>
        <v>163.45723476462928</v>
      </c>
      <c r="H21" s="70">
        <f t="shared" si="1"/>
        <v>61.092161972536836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1621097.33</v>
      </c>
      <c r="D6" s="75">
        <f t="shared" si="0"/>
        <v>1943655</v>
      </c>
      <c r="E6" s="75">
        <f t="shared" si="0"/>
        <v>2180399</v>
      </c>
      <c r="F6" s="75">
        <f t="shared" si="0"/>
        <v>2135427.19</v>
      </c>
      <c r="G6" s="70">
        <f>(F6*100)/C6</f>
        <v>131.7272658761334</v>
      </c>
      <c r="H6" s="70">
        <f>(F6*100)/E6</f>
        <v>97.937450439116873</v>
      </c>
    </row>
    <row r="7" spans="2:8" x14ac:dyDescent="0.25">
      <c r="B7" s="8" t="s">
        <v>189</v>
      </c>
      <c r="C7" s="75">
        <f t="shared" si="0"/>
        <v>1621097.33</v>
      </c>
      <c r="D7" s="75">
        <f t="shared" si="0"/>
        <v>1943655</v>
      </c>
      <c r="E7" s="75">
        <f t="shared" si="0"/>
        <v>2180399</v>
      </c>
      <c r="F7" s="75">
        <f t="shared" si="0"/>
        <v>2135427.19</v>
      </c>
      <c r="G7" s="70">
        <f>(F7*100)/C7</f>
        <v>131.7272658761334</v>
      </c>
      <c r="H7" s="70">
        <f>(F7*100)/E7</f>
        <v>97.937450439116873</v>
      </c>
    </row>
    <row r="8" spans="2:8" x14ac:dyDescent="0.25">
      <c r="B8" s="11" t="s">
        <v>190</v>
      </c>
      <c r="C8" s="73">
        <v>1621097.33</v>
      </c>
      <c r="D8" s="73">
        <v>1943655</v>
      </c>
      <c r="E8" s="73">
        <v>2180399</v>
      </c>
      <c r="F8" s="74">
        <v>2135427.19</v>
      </c>
      <c r="G8" s="70">
        <f>(F8*100)/C8</f>
        <v>131.7272658761334</v>
      </c>
      <c r="H8" s="70">
        <f>(F8*100)/E8</f>
        <v>97.937450439116873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60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191</v>
      </c>
      <c r="C1" s="39"/>
    </row>
    <row r="2" spans="1:6" ht="15" customHeight="1" x14ac:dyDescent="0.2">
      <c r="A2" s="41" t="s">
        <v>34</v>
      </c>
      <c r="B2" s="42" t="s">
        <v>192</v>
      </c>
      <c r="C2" s="39"/>
    </row>
    <row r="3" spans="1:6" s="39" customFormat="1" ht="43.5" customHeight="1" x14ac:dyDescent="0.2">
      <c r="A3" s="43" t="s">
        <v>35</v>
      </c>
      <c r="B3" s="37" t="s">
        <v>193</v>
      </c>
    </row>
    <row r="4" spans="1:6" s="39" customFormat="1" x14ac:dyDescent="0.2">
      <c r="A4" s="43" t="s">
        <v>36</v>
      </c>
      <c r="B4" s="44" t="s">
        <v>194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195</v>
      </c>
      <c r="B7" s="46"/>
      <c r="C7" s="77">
        <f>C13+C100</f>
        <v>1933568</v>
      </c>
      <c r="D7" s="77">
        <f>D13+D100</f>
        <v>2160312</v>
      </c>
      <c r="E7" s="77">
        <f>E13+E100</f>
        <v>2123223.5599999996</v>
      </c>
      <c r="F7" s="77">
        <f>(E7*100)/D7</f>
        <v>98.28319057617604</v>
      </c>
    </row>
    <row r="8" spans="1:6" x14ac:dyDescent="0.2">
      <c r="A8" s="47" t="s">
        <v>80</v>
      </c>
      <c r="B8" s="46"/>
      <c r="C8" s="77">
        <f>C71</f>
        <v>133</v>
      </c>
      <c r="D8" s="77">
        <f>D71</f>
        <v>133</v>
      </c>
      <c r="E8" s="77">
        <f>E71</f>
        <v>13.3</v>
      </c>
      <c r="F8" s="77">
        <f>(E8*100)/D8</f>
        <v>10</v>
      </c>
    </row>
    <row r="9" spans="1:6" x14ac:dyDescent="0.2">
      <c r="A9" s="47" t="s">
        <v>196</v>
      </c>
      <c r="B9" s="46"/>
      <c r="C9" s="77">
        <f>C80</f>
        <v>0</v>
      </c>
      <c r="D9" s="77">
        <f>D80</f>
        <v>0</v>
      </c>
      <c r="E9" s="77">
        <f>E80</f>
        <v>0</v>
      </c>
      <c r="F9" s="77" t="e">
        <f>(E9*100)/D9</f>
        <v>#DIV/0!</v>
      </c>
    </row>
    <row r="10" spans="1:6" x14ac:dyDescent="0.2">
      <c r="A10" s="47" t="s">
        <v>197</v>
      </c>
      <c r="B10" s="46"/>
      <c r="C10" s="77">
        <f>C85</f>
        <v>9954</v>
      </c>
      <c r="D10" s="77">
        <f>D85</f>
        <v>19954</v>
      </c>
      <c r="E10" s="77">
        <f>E85</f>
        <v>12190.33</v>
      </c>
      <c r="F10" s="77">
        <f>(E10*100)/D10</f>
        <v>61.092161972536836</v>
      </c>
    </row>
    <row r="11" spans="1:6" s="57" customFormat="1" x14ac:dyDescent="0.2"/>
    <row r="12" spans="1:6" ht="38.25" x14ac:dyDescent="0.2">
      <c r="A12" s="47" t="s">
        <v>198</v>
      </c>
      <c r="B12" s="47" t="s">
        <v>199</v>
      </c>
      <c r="C12" s="47" t="s">
        <v>43</v>
      </c>
      <c r="D12" s="47" t="s">
        <v>200</v>
      </c>
      <c r="E12" s="47" t="s">
        <v>201</v>
      </c>
      <c r="F12" s="47" t="s">
        <v>202</v>
      </c>
    </row>
    <row r="13" spans="1:6" x14ac:dyDescent="0.2">
      <c r="A13" s="48" t="s">
        <v>195</v>
      </c>
      <c r="B13" s="48" t="s">
        <v>203</v>
      </c>
      <c r="C13" s="78">
        <f>C14+C56</f>
        <v>1933568</v>
      </c>
      <c r="D13" s="78">
        <f>D14+D56</f>
        <v>2160312</v>
      </c>
      <c r="E13" s="78">
        <f>E14+E56</f>
        <v>2123223.5599999996</v>
      </c>
      <c r="F13" s="79">
        <f>(E13*100)/D13</f>
        <v>98.28319057617604</v>
      </c>
    </row>
    <row r="14" spans="1:6" x14ac:dyDescent="0.2">
      <c r="A14" s="49" t="s">
        <v>78</v>
      </c>
      <c r="B14" s="50" t="s">
        <v>79</v>
      </c>
      <c r="C14" s="80">
        <f>C15+C23+C51</f>
        <v>1923759</v>
      </c>
      <c r="D14" s="80">
        <f>D15+D23+D51</f>
        <v>2150503</v>
      </c>
      <c r="E14" s="80">
        <f>E15+E23+E51</f>
        <v>2114885.5099999998</v>
      </c>
      <c r="F14" s="81">
        <f>(E14*100)/D14</f>
        <v>98.343760041255464</v>
      </c>
    </row>
    <row r="15" spans="1:6" x14ac:dyDescent="0.2">
      <c r="A15" s="51" t="s">
        <v>80</v>
      </c>
      <c r="B15" s="52" t="s">
        <v>81</v>
      </c>
      <c r="C15" s="82">
        <f>C16+C19+C21</f>
        <v>1536820</v>
      </c>
      <c r="D15" s="82">
        <f>D16+D19+D21</f>
        <v>1704164</v>
      </c>
      <c r="E15" s="82">
        <f>E16+E19+E21</f>
        <v>1704154.7599999998</v>
      </c>
      <c r="F15" s="81">
        <f>(E15*100)/D15</f>
        <v>99.999457798662576</v>
      </c>
    </row>
    <row r="16" spans="1:6" x14ac:dyDescent="0.2">
      <c r="A16" s="53" t="s">
        <v>82</v>
      </c>
      <c r="B16" s="54" t="s">
        <v>83</v>
      </c>
      <c r="C16" s="83">
        <f>C17+C18</f>
        <v>1284020</v>
      </c>
      <c r="D16" s="83">
        <f>D17+D18</f>
        <v>1416667</v>
      </c>
      <c r="E16" s="83">
        <f>E17+E18</f>
        <v>1416658.23</v>
      </c>
      <c r="F16" s="83">
        <f>(E16*100)/D16</f>
        <v>99.99938094132213</v>
      </c>
    </row>
    <row r="17" spans="1:6" x14ac:dyDescent="0.2">
      <c r="A17" s="55" t="s">
        <v>84</v>
      </c>
      <c r="B17" s="56" t="s">
        <v>85</v>
      </c>
      <c r="C17" s="84">
        <v>1280500</v>
      </c>
      <c r="D17" s="84">
        <v>1410510</v>
      </c>
      <c r="E17" s="84">
        <v>1410501.33</v>
      </c>
      <c r="F17" s="84"/>
    </row>
    <row r="18" spans="1:6" x14ac:dyDescent="0.2">
      <c r="A18" s="55" t="s">
        <v>86</v>
      </c>
      <c r="B18" s="56" t="s">
        <v>87</v>
      </c>
      <c r="C18" s="84">
        <v>3520</v>
      </c>
      <c r="D18" s="84">
        <v>6157</v>
      </c>
      <c r="E18" s="84">
        <v>6156.9</v>
      </c>
      <c r="F18" s="84"/>
    </row>
    <row r="19" spans="1:6" x14ac:dyDescent="0.2">
      <c r="A19" s="53" t="s">
        <v>88</v>
      </c>
      <c r="B19" s="54" t="s">
        <v>89</v>
      </c>
      <c r="C19" s="83">
        <f>C20</f>
        <v>48800</v>
      </c>
      <c r="D19" s="83">
        <f>D20</f>
        <v>53670</v>
      </c>
      <c r="E19" s="83">
        <f>E20</f>
        <v>53669.65</v>
      </c>
      <c r="F19" s="83">
        <f>(E19*100)/D19</f>
        <v>99.999347866592132</v>
      </c>
    </row>
    <row r="20" spans="1:6" x14ac:dyDescent="0.2">
      <c r="A20" s="55" t="s">
        <v>90</v>
      </c>
      <c r="B20" s="56" t="s">
        <v>89</v>
      </c>
      <c r="C20" s="84">
        <v>48800</v>
      </c>
      <c r="D20" s="84">
        <v>53670</v>
      </c>
      <c r="E20" s="84">
        <v>53669.65</v>
      </c>
      <c r="F20" s="84"/>
    </row>
    <row r="21" spans="1:6" x14ac:dyDescent="0.2">
      <c r="A21" s="53" t="s">
        <v>91</v>
      </c>
      <c r="B21" s="54" t="s">
        <v>92</v>
      </c>
      <c r="C21" s="83">
        <f>C22</f>
        <v>204000</v>
      </c>
      <c r="D21" s="83">
        <f>D22</f>
        <v>233827</v>
      </c>
      <c r="E21" s="83">
        <f>E22</f>
        <v>233826.88</v>
      </c>
      <c r="F21" s="83">
        <f>(E21*100)/D21</f>
        <v>99.999948680007009</v>
      </c>
    </row>
    <row r="22" spans="1:6" x14ac:dyDescent="0.2">
      <c r="A22" s="55" t="s">
        <v>93</v>
      </c>
      <c r="B22" s="56" t="s">
        <v>94</v>
      </c>
      <c r="C22" s="84">
        <v>204000</v>
      </c>
      <c r="D22" s="84">
        <v>233827</v>
      </c>
      <c r="E22" s="84">
        <v>233826.88</v>
      </c>
      <c r="F22" s="84"/>
    </row>
    <row r="23" spans="1:6" x14ac:dyDescent="0.2">
      <c r="A23" s="51" t="s">
        <v>95</v>
      </c>
      <c r="B23" s="52" t="s">
        <v>96</v>
      </c>
      <c r="C23" s="82">
        <f>C24+C29+C34+C44+C46</f>
        <v>385081</v>
      </c>
      <c r="D23" s="82">
        <f>D24+D29+D34+D44+D46</f>
        <v>444281</v>
      </c>
      <c r="E23" s="82">
        <f>E24+E29+E34+E44+E46</f>
        <v>408731.70999999996</v>
      </c>
      <c r="F23" s="81">
        <f>(E23*100)/D23</f>
        <v>91.998467186307764</v>
      </c>
    </row>
    <row r="24" spans="1:6" x14ac:dyDescent="0.2">
      <c r="A24" s="53" t="s">
        <v>97</v>
      </c>
      <c r="B24" s="54" t="s">
        <v>98</v>
      </c>
      <c r="C24" s="83">
        <f>C25+C26+C27+C28</f>
        <v>54436</v>
      </c>
      <c r="D24" s="83">
        <f>D25+D26+D27+D28</f>
        <v>58236</v>
      </c>
      <c r="E24" s="83">
        <f>E25+E26+E27+E28</f>
        <v>54472.959999999999</v>
      </c>
      <c r="F24" s="83">
        <f>(E24*100)/D24</f>
        <v>93.538292465141836</v>
      </c>
    </row>
    <row r="25" spans="1:6" x14ac:dyDescent="0.2">
      <c r="A25" s="55" t="s">
        <v>99</v>
      </c>
      <c r="B25" s="56" t="s">
        <v>100</v>
      </c>
      <c r="C25" s="84">
        <v>6636</v>
      </c>
      <c r="D25" s="84">
        <v>6636</v>
      </c>
      <c r="E25" s="84">
        <v>4500</v>
      </c>
      <c r="F25" s="84"/>
    </row>
    <row r="26" spans="1:6" ht="25.5" x14ac:dyDescent="0.2">
      <c r="A26" s="55" t="s">
        <v>101</v>
      </c>
      <c r="B26" s="56" t="s">
        <v>102</v>
      </c>
      <c r="C26" s="84">
        <v>45000</v>
      </c>
      <c r="D26" s="84">
        <v>48800</v>
      </c>
      <c r="E26" s="84">
        <v>48572.959999999999</v>
      </c>
      <c r="F26" s="84"/>
    </row>
    <row r="27" spans="1:6" x14ac:dyDescent="0.2">
      <c r="A27" s="55" t="s">
        <v>103</v>
      </c>
      <c r="B27" s="56" t="s">
        <v>104</v>
      </c>
      <c r="C27" s="84">
        <v>1400</v>
      </c>
      <c r="D27" s="84">
        <v>1400</v>
      </c>
      <c r="E27" s="84">
        <v>1400</v>
      </c>
      <c r="F27" s="84"/>
    </row>
    <row r="28" spans="1:6" x14ac:dyDescent="0.2">
      <c r="A28" s="55" t="s">
        <v>105</v>
      </c>
      <c r="B28" s="56" t="s">
        <v>106</v>
      </c>
      <c r="C28" s="84">
        <v>1400</v>
      </c>
      <c r="D28" s="84">
        <v>1400</v>
      </c>
      <c r="E28" s="84">
        <v>0</v>
      </c>
      <c r="F28" s="84"/>
    </row>
    <row r="29" spans="1:6" x14ac:dyDescent="0.2">
      <c r="A29" s="53" t="s">
        <v>107</v>
      </c>
      <c r="B29" s="54" t="s">
        <v>108</v>
      </c>
      <c r="C29" s="83">
        <f>C30+C31+C32+C33</f>
        <v>108300</v>
      </c>
      <c r="D29" s="83">
        <f>D30+D31+D32+D33</f>
        <v>72300</v>
      </c>
      <c r="E29" s="83">
        <f>E30+E31+E32+E33</f>
        <v>52387.950000000004</v>
      </c>
      <c r="F29" s="83">
        <f>(E29*100)/D29</f>
        <v>72.459128630705393</v>
      </c>
    </row>
    <row r="30" spans="1:6" x14ac:dyDescent="0.2">
      <c r="A30" s="55" t="s">
        <v>109</v>
      </c>
      <c r="B30" s="56" t="s">
        <v>110</v>
      </c>
      <c r="C30" s="84">
        <v>41000</v>
      </c>
      <c r="D30" s="84">
        <v>31000</v>
      </c>
      <c r="E30" s="84">
        <v>23933.24</v>
      </c>
      <c r="F30" s="84"/>
    </row>
    <row r="31" spans="1:6" x14ac:dyDescent="0.2">
      <c r="A31" s="55" t="s">
        <v>111</v>
      </c>
      <c r="B31" s="56" t="s">
        <v>112</v>
      </c>
      <c r="C31" s="84">
        <v>64500</v>
      </c>
      <c r="D31" s="84">
        <v>39500</v>
      </c>
      <c r="E31" s="84">
        <v>27775.49</v>
      </c>
      <c r="F31" s="84"/>
    </row>
    <row r="32" spans="1:6" x14ac:dyDescent="0.2">
      <c r="A32" s="55" t="s">
        <v>113</v>
      </c>
      <c r="B32" s="56" t="s">
        <v>114</v>
      </c>
      <c r="C32" s="84">
        <v>1400</v>
      </c>
      <c r="D32" s="84">
        <v>1400</v>
      </c>
      <c r="E32" s="84">
        <v>622.97</v>
      </c>
      <c r="F32" s="84"/>
    </row>
    <row r="33" spans="1:6" x14ac:dyDescent="0.2">
      <c r="A33" s="55" t="s">
        <v>115</v>
      </c>
      <c r="B33" s="56" t="s">
        <v>116</v>
      </c>
      <c r="C33" s="84">
        <v>1400</v>
      </c>
      <c r="D33" s="84">
        <v>400</v>
      </c>
      <c r="E33" s="84">
        <v>56.25</v>
      </c>
      <c r="F33" s="84"/>
    </row>
    <row r="34" spans="1:6" x14ac:dyDescent="0.2">
      <c r="A34" s="53" t="s">
        <v>117</v>
      </c>
      <c r="B34" s="54" t="s">
        <v>118</v>
      </c>
      <c r="C34" s="83">
        <f>C35+C36+C37+C38+C39+C40+C41+C42+C43</f>
        <v>218000</v>
      </c>
      <c r="D34" s="83">
        <f>D35+D36+D37+D38+D39+D40+D41+D42+D43</f>
        <v>309400</v>
      </c>
      <c r="E34" s="83">
        <f>E35+E36+E37+E38+E39+E40+E41+E42+E43</f>
        <v>300068.35000000003</v>
      </c>
      <c r="F34" s="83">
        <f>(E34*100)/D34</f>
        <v>96.983952811893985</v>
      </c>
    </row>
    <row r="35" spans="1:6" x14ac:dyDescent="0.2">
      <c r="A35" s="55" t="s">
        <v>119</v>
      </c>
      <c r="B35" s="56" t="s">
        <v>120</v>
      </c>
      <c r="C35" s="84">
        <v>95000</v>
      </c>
      <c r="D35" s="84">
        <v>95000</v>
      </c>
      <c r="E35" s="84">
        <v>94789.72</v>
      </c>
      <c r="F35" s="84"/>
    </row>
    <row r="36" spans="1:6" x14ac:dyDescent="0.2">
      <c r="A36" s="55" t="s">
        <v>121</v>
      </c>
      <c r="B36" s="56" t="s">
        <v>122</v>
      </c>
      <c r="C36" s="84">
        <v>9000</v>
      </c>
      <c r="D36" s="84">
        <v>14000</v>
      </c>
      <c r="E36" s="84">
        <v>13150.06</v>
      </c>
      <c r="F36" s="84"/>
    </row>
    <row r="37" spans="1:6" x14ac:dyDescent="0.2">
      <c r="A37" s="55" t="s">
        <v>123</v>
      </c>
      <c r="B37" s="56" t="s">
        <v>124</v>
      </c>
      <c r="C37" s="84">
        <v>4000</v>
      </c>
      <c r="D37" s="84">
        <v>2000</v>
      </c>
      <c r="E37" s="84">
        <v>870</v>
      </c>
      <c r="F37" s="84"/>
    </row>
    <row r="38" spans="1:6" x14ac:dyDescent="0.2">
      <c r="A38" s="55" t="s">
        <v>125</v>
      </c>
      <c r="B38" s="56" t="s">
        <v>126</v>
      </c>
      <c r="C38" s="84">
        <v>25000</v>
      </c>
      <c r="D38" s="84">
        <v>28500</v>
      </c>
      <c r="E38" s="84">
        <v>26938.11</v>
      </c>
      <c r="F38" s="84"/>
    </row>
    <row r="39" spans="1:6" x14ac:dyDescent="0.2">
      <c r="A39" s="55" t="s">
        <v>127</v>
      </c>
      <c r="B39" s="56" t="s">
        <v>128</v>
      </c>
      <c r="C39" s="84">
        <v>15000</v>
      </c>
      <c r="D39" s="84">
        <v>15000</v>
      </c>
      <c r="E39" s="84">
        <v>11176.04</v>
      </c>
      <c r="F39" s="84"/>
    </row>
    <row r="40" spans="1:6" x14ac:dyDescent="0.2">
      <c r="A40" s="55" t="s">
        <v>129</v>
      </c>
      <c r="B40" s="56" t="s">
        <v>130</v>
      </c>
      <c r="C40" s="84">
        <v>5000</v>
      </c>
      <c r="D40" s="84">
        <v>5000</v>
      </c>
      <c r="E40" s="84">
        <v>50</v>
      </c>
      <c r="F40" s="84"/>
    </row>
    <row r="41" spans="1:6" x14ac:dyDescent="0.2">
      <c r="A41" s="55" t="s">
        <v>131</v>
      </c>
      <c r="B41" s="56" t="s">
        <v>132</v>
      </c>
      <c r="C41" s="84">
        <v>62000</v>
      </c>
      <c r="D41" s="84">
        <v>146900</v>
      </c>
      <c r="E41" s="84">
        <v>153074.41</v>
      </c>
      <c r="F41" s="84"/>
    </row>
    <row r="42" spans="1:6" x14ac:dyDescent="0.2">
      <c r="A42" s="55" t="s">
        <v>133</v>
      </c>
      <c r="B42" s="56" t="s">
        <v>134</v>
      </c>
      <c r="C42" s="84">
        <v>1000</v>
      </c>
      <c r="D42" s="84">
        <v>1000</v>
      </c>
      <c r="E42" s="84">
        <v>19.920000000000002</v>
      </c>
      <c r="F42" s="84"/>
    </row>
    <row r="43" spans="1:6" x14ac:dyDescent="0.2">
      <c r="A43" s="55" t="s">
        <v>135</v>
      </c>
      <c r="B43" s="56" t="s">
        <v>136</v>
      </c>
      <c r="C43" s="84">
        <v>2000</v>
      </c>
      <c r="D43" s="84">
        <v>2000</v>
      </c>
      <c r="E43" s="84">
        <v>0.09</v>
      </c>
      <c r="F43" s="84"/>
    </row>
    <row r="44" spans="1:6" x14ac:dyDescent="0.2">
      <c r="A44" s="53" t="s">
        <v>137</v>
      </c>
      <c r="B44" s="54" t="s">
        <v>138</v>
      </c>
      <c r="C44" s="83">
        <f>C45</f>
        <v>1000</v>
      </c>
      <c r="D44" s="83">
        <f>D45</f>
        <v>1000</v>
      </c>
      <c r="E44" s="83">
        <f>E45</f>
        <v>406.22</v>
      </c>
      <c r="F44" s="83">
        <f>(E44*100)/D44</f>
        <v>40.622</v>
      </c>
    </row>
    <row r="45" spans="1:6" ht="25.5" x14ac:dyDescent="0.2">
      <c r="A45" s="55" t="s">
        <v>139</v>
      </c>
      <c r="B45" s="56" t="s">
        <v>140</v>
      </c>
      <c r="C45" s="84">
        <v>1000</v>
      </c>
      <c r="D45" s="84">
        <v>1000</v>
      </c>
      <c r="E45" s="84">
        <v>406.22</v>
      </c>
      <c r="F45" s="84"/>
    </row>
    <row r="46" spans="1:6" x14ac:dyDescent="0.2">
      <c r="A46" s="53" t="s">
        <v>141</v>
      </c>
      <c r="B46" s="54" t="s">
        <v>142</v>
      </c>
      <c r="C46" s="83">
        <f>C47+C48+C49+C50</f>
        <v>3345</v>
      </c>
      <c r="D46" s="83">
        <f>D47+D48+D49+D50</f>
        <v>3345</v>
      </c>
      <c r="E46" s="83">
        <f>E47+E48+E49+E50</f>
        <v>1396.23</v>
      </c>
      <c r="F46" s="83">
        <f>(E46*100)/D46</f>
        <v>41.740807174887891</v>
      </c>
    </row>
    <row r="47" spans="1:6" x14ac:dyDescent="0.2">
      <c r="A47" s="55" t="s">
        <v>145</v>
      </c>
      <c r="B47" s="56" t="s">
        <v>146</v>
      </c>
      <c r="C47" s="84">
        <v>1327</v>
      </c>
      <c r="D47" s="84">
        <v>1327</v>
      </c>
      <c r="E47" s="84">
        <v>1038.75</v>
      </c>
      <c r="F47" s="84"/>
    </row>
    <row r="48" spans="1:6" x14ac:dyDescent="0.2">
      <c r="A48" s="55" t="s">
        <v>147</v>
      </c>
      <c r="B48" s="56" t="s">
        <v>148</v>
      </c>
      <c r="C48" s="84">
        <v>150</v>
      </c>
      <c r="D48" s="84">
        <v>150</v>
      </c>
      <c r="E48" s="84">
        <v>141.16</v>
      </c>
      <c r="F48" s="84"/>
    </row>
    <row r="49" spans="1:6" x14ac:dyDescent="0.2">
      <c r="A49" s="55" t="s">
        <v>149</v>
      </c>
      <c r="B49" s="56" t="s">
        <v>150</v>
      </c>
      <c r="C49" s="84">
        <v>868</v>
      </c>
      <c r="D49" s="84">
        <v>868</v>
      </c>
      <c r="E49" s="84">
        <v>0</v>
      </c>
      <c r="F49" s="84"/>
    </row>
    <row r="50" spans="1:6" x14ac:dyDescent="0.2">
      <c r="A50" s="55" t="s">
        <v>151</v>
      </c>
      <c r="B50" s="56" t="s">
        <v>142</v>
      </c>
      <c r="C50" s="84">
        <v>1000</v>
      </c>
      <c r="D50" s="84">
        <v>1000</v>
      </c>
      <c r="E50" s="84">
        <v>216.32</v>
      </c>
      <c r="F50" s="84"/>
    </row>
    <row r="51" spans="1:6" x14ac:dyDescent="0.2">
      <c r="A51" s="51" t="s">
        <v>152</v>
      </c>
      <c r="B51" s="52" t="s">
        <v>153</v>
      </c>
      <c r="C51" s="82">
        <f>C52+C54</f>
        <v>1858</v>
      </c>
      <c r="D51" s="82">
        <f>D52+D54</f>
        <v>2058</v>
      </c>
      <c r="E51" s="82">
        <f>E52+E54</f>
        <v>1999.04</v>
      </c>
      <c r="F51" s="81">
        <f>(E51*100)/D51</f>
        <v>97.135082604470355</v>
      </c>
    </row>
    <row r="52" spans="1:6" x14ac:dyDescent="0.2">
      <c r="A52" s="53" t="s">
        <v>154</v>
      </c>
      <c r="B52" s="54" t="s">
        <v>155</v>
      </c>
      <c r="C52" s="83">
        <f>C53</f>
        <v>531</v>
      </c>
      <c r="D52" s="83">
        <f>D53</f>
        <v>531</v>
      </c>
      <c r="E52" s="83">
        <f>E53</f>
        <v>502.72</v>
      </c>
      <c r="F52" s="83">
        <f>(E52*100)/D52</f>
        <v>94.674199623352166</v>
      </c>
    </row>
    <row r="53" spans="1:6" ht="25.5" x14ac:dyDescent="0.2">
      <c r="A53" s="55" t="s">
        <v>156</v>
      </c>
      <c r="B53" s="56" t="s">
        <v>157</v>
      </c>
      <c r="C53" s="84">
        <v>531</v>
      </c>
      <c r="D53" s="84">
        <v>531</v>
      </c>
      <c r="E53" s="84">
        <v>502.72</v>
      </c>
      <c r="F53" s="84"/>
    </row>
    <row r="54" spans="1:6" x14ac:dyDescent="0.2">
      <c r="A54" s="53" t="s">
        <v>158</v>
      </c>
      <c r="B54" s="54" t="s">
        <v>159</v>
      </c>
      <c r="C54" s="83">
        <f>C55</f>
        <v>1327</v>
      </c>
      <c r="D54" s="83">
        <f>D55</f>
        <v>1527</v>
      </c>
      <c r="E54" s="83">
        <f>E55</f>
        <v>1496.32</v>
      </c>
      <c r="F54" s="83">
        <f>(E54*100)/D54</f>
        <v>97.990831696136212</v>
      </c>
    </row>
    <row r="55" spans="1:6" x14ac:dyDescent="0.2">
      <c r="A55" s="55" t="s">
        <v>160</v>
      </c>
      <c r="B55" s="56" t="s">
        <v>161</v>
      </c>
      <c r="C55" s="84">
        <v>1327</v>
      </c>
      <c r="D55" s="84">
        <v>1527</v>
      </c>
      <c r="E55" s="84">
        <v>1496.32</v>
      </c>
      <c r="F55" s="84"/>
    </row>
    <row r="56" spans="1:6" x14ac:dyDescent="0.2">
      <c r="A56" s="49" t="s">
        <v>162</v>
      </c>
      <c r="B56" s="50" t="s">
        <v>163</v>
      </c>
      <c r="C56" s="80">
        <f>C57+C63</f>
        <v>9809</v>
      </c>
      <c r="D56" s="80">
        <f>D57+D63</f>
        <v>9809</v>
      </c>
      <c r="E56" s="80">
        <f>E57+E63</f>
        <v>8338.0499999999993</v>
      </c>
      <c r="F56" s="81">
        <f>(E56*100)/D56</f>
        <v>85.004077887654191</v>
      </c>
    </row>
    <row r="57" spans="1:6" x14ac:dyDescent="0.2">
      <c r="A57" s="51" t="s">
        <v>164</v>
      </c>
      <c r="B57" s="52" t="s">
        <v>165</v>
      </c>
      <c r="C57" s="82">
        <f>C58+C61</f>
        <v>9809</v>
      </c>
      <c r="D57" s="82">
        <f>D58+D61</f>
        <v>9809</v>
      </c>
      <c r="E57" s="82">
        <f>E58+E61</f>
        <v>8338.0499999999993</v>
      </c>
      <c r="F57" s="81">
        <f>(E57*100)/D57</f>
        <v>85.004077887654191</v>
      </c>
    </row>
    <row r="58" spans="1:6" x14ac:dyDescent="0.2">
      <c r="A58" s="53" t="s">
        <v>166</v>
      </c>
      <c r="B58" s="54" t="s">
        <v>167</v>
      </c>
      <c r="C58" s="83">
        <f>C59+C60</f>
        <v>6318</v>
      </c>
      <c r="D58" s="83">
        <f>D59+D60</f>
        <v>6318</v>
      </c>
      <c r="E58" s="83">
        <f>E59+E60</f>
        <v>4861.09</v>
      </c>
      <c r="F58" s="83">
        <f>(E58*100)/D58</f>
        <v>76.940329218106996</v>
      </c>
    </row>
    <row r="59" spans="1:6" x14ac:dyDescent="0.2">
      <c r="A59" s="55" t="s">
        <v>168</v>
      </c>
      <c r="B59" s="56" t="s">
        <v>169</v>
      </c>
      <c r="C59" s="84">
        <v>3318</v>
      </c>
      <c r="D59" s="84">
        <v>3318</v>
      </c>
      <c r="E59" s="84">
        <v>2161.09</v>
      </c>
      <c r="F59" s="84"/>
    </row>
    <row r="60" spans="1:6" x14ac:dyDescent="0.2">
      <c r="A60" s="55" t="s">
        <v>170</v>
      </c>
      <c r="B60" s="56" t="s">
        <v>171</v>
      </c>
      <c r="C60" s="84">
        <v>3000</v>
      </c>
      <c r="D60" s="84">
        <v>3000</v>
      </c>
      <c r="E60" s="84">
        <v>2700</v>
      </c>
      <c r="F60" s="84"/>
    </row>
    <row r="61" spans="1:6" x14ac:dyDescent="0.2">
      <c r="A61" s="53" t="s">
        <v>172</v>
      </c>
      <c r="B61" s="54" t="s">
        <v>173</v>
      </c>
      <c r="C61" s="83">
        <f>C62</f>
        <v>3491</v>
      </c>
      <c r="D61" s="83">
        <f>D62</f>
        <v>3491</v>
      </c>
      <c r="E61" s="83">
        <f>E62</f>
        <v>3476.96</v>
      </c>
      <c r="F61" s="83">
        <f>(E61*100)/D61</f>
        <v>99.597822973360067</v>
      </c>
    </row>
    <row r="62" spans="1:6" x14ac:dyDescent="0.2">
      <c r="A62" s="55" t="s">
        <v>174</v>
      </c>
      <c r="B62" s="56" t="s">
        <v>175</v>
      </c>
      <c r="C62" s="84">
        <v>3491</v>
      </c>
      <c r="D62" s="84">
        <v>3491</v>
      </c>
      <c r="E62" s="84">
        <v>3476.96</v>
      </c>
      <c r="F62" s="84"/>
    </row>
    <row r="63" spans="1:6" x14ac:dyDescent="0.2">
      <c r="A63" s="51" t="s">
        <v>176</v>
      </c>
      <c r="B63" s="52" t="s">
        <v>177</v>
      </c>
      <c r="C63" s="82">
        <f t="shared" ref="C63:E64" si="0">C64</f>
        <v>0</v>
      </c>
      <c r="D63" s="82">
        <f t="shared" si="0"/>
        <v>0</v>
      </c>
      <c r="E63" s="82">
        <f t="shared" si="0"/>
        <v>0</v>
      </c>
      <c r="F63" s="81" t="e">
        <f>(E63*100)/D63</f>
        <v>#DIV/0!</v>
      </c>
    </row>
    <row r="64" spans="1:6" ht="25.5" x14ac:dyDescent="0.2">
      <c r="A64" s="53" t="s">
        <v>178</v>
      </c>
      <c r="B64" s="54" t="s">
        <v>179</v>
      </c>
      <c r="C64" s="83">
        <f t="shared" si="0"/>
        <v>0</v>
      </c>
      <c r="D64" s="83">
        <f t="shared" si="0"/>
        <v>0</v>
      </c>
      <c r="E64" s="83">
        <f t="shared" si="0"/>
        <v>0</v>
      </c>
      <c r="F64" s="83" t="e">
        <f>(E64*100)/D64</f>
        <v>#DIV/0!</v>
      </c>
    </row>
    <row r="65" spans="1:6" x14ac:dyDescent="0.2">
      <c r="A65" s="55" t="s">
        <v>180</v>
      </c>
      <c r="B65" s="56" t="s">
        <v>179</v>
      </c>
      <c r="C65" s="84">
        <v>0</v>
      </c>
      <c r="D65" s="84">
        <v>0</v>
      </c>
      <c r="E65" s="84">
        <v>0</v>
      </c>
      <c r="F65" s="84"/>
    </row>
    <row r="66" spans="1:6" x14ac:dyDescent="0.2">
      <c r="A66" s="49" t="s">
        <v>50</v>
      </c>
      <c r="B66" s="50" t="s">
        <v>51</v>
      </c>
      <c r="C66" s="80">
        <f t="shared" ref="C66:E67" si="1">C67</f>
        <v>1933568</v>
      </c>
      <c r="D66" s="80">
        <f t="shared" si="1"/>
        <v>2160312</v>
      </c>
      <c r="E66" s="80">
        <f t="shared" si="1"/>
        <v>2123223.5599999996</v>
      </c>
      <c r="F66" s="81">
        <f>(E66*100)/D66</f>
        <v>98.28319057617604</v>
      </c>
    </row>
    <row r="67" spans="1:6" x14ac:dyDescent="0.2">
      <c r="A67" s="51" t="s">
        <v>70</v>
      </c>
      <c r="B67" s="52" t="s">
        <v>71</v>
      </c>
      <c r="C67" s="82">
        <f t="shared" si="1"/>
        <v>1933568</v>
      </c>
      <c r="D67" s="82">
        <f t="shared" si="1"/>
        <v>2160312</v>
      </c>
      <c r="E67" s="82">
        <f t="shared" si="1"/>
        <v>2123223.5599999996</v>
      </c>
      <c r="F67" s="81">
        <f>(E67*100)/D67</f>
        <v>98.28319057617604</v>
      </c>
    </row>
    <row r="68" spans="1:6" ht="25.5" x14ac:dyDescent="0.2">
      <c r="A68" s="53" t="s">
        <v>72</v>
      </c>
      <c r="B68" s="54" t="s">
        <v>73</v>
      </c>
      <c r="C68" s="83">
        <f>C69+C70</f>
        <v>1933568</v>
      </c>
      <c r="D68" s="83">
        <f>D69+D70</f>
        <v>2160312</v>
      </c>
      <c r="E68" s="83">
        <f>E69+E70</f>
        <v>2123223.5599999996</v>
      </c>
      <c r="F68" s="83">
        <f>(E68*100)/D68</f>
        <v>98.28319057617604</v>
      </c>
    </row>
    <row r="69" spans="1:6" x14ac:dyDescent="0.2">
      <c r="A69" s="55" t="s">
        <v>74</v>
      </c>
      <c r="B69" s="56" t="s">
        <v>75</v>
      </c>
      <c r="C69" s="84">
        <v>1923759</v>
      </c>
      <c r="D69" s="84">
        <v>2150503</v>
      </c>
      <c r="E69" s="84">
        <v>2114885.5099999998</v>
      </c>
      <c r="F69" s="84"/>
    </row>
    <row r="70" spans="1:6" ht="25.5" x14ac:dyDescent="0.2">
      <c r="A70" s="55" t="s">
        <v>76</v>
      </c>
      <c r="B70" s="56" t="s">
        <v>77</v>
      </c>
      <c r="C70" s="84">
        <v>9809</v>
      </c>
      <c r="D70" s="84">
        <v>9809</v>
      </c>
      <c r="E70" s="84">
        <v>8338.0499999999993</v>
      </c>
      <c r="F70" s="84"/>
    </row>
    <row r="71" spans="1:6" x14ac:dyDescent="0.2">
      <c r="A71" s="48" t="s">
        <v>80</v>
      </c>
      <c r="B71" s="48" t="s">
        <v>204</v>
      </c>
      <c r="C71" s="78">
        <f t="shared" ref="C71:E74" si="2">C72</f>
        <v>133</v>
      </c>
      <c r="D71" s="78">
        <f t="shared" si="2"/>
        <v>133</v>
      </c>
      <c r="E71" s="78">
        <f t="shared" si="2"/>
        <v>13.3</v>
      </c>
      <c r="F71" s="79">
        <f>(E71*100)/D71</f>
        <v>10</v>
      </c>
    </row>
    <row r="72" spans="1:6" x14ac:dyDescent="0.2">
      <c r="A72" s="49" t="s">
        <v>78</v>
      </c>
      <c r="B72" s="50" t="s">
        <v>79</v>
      </c>
      <c r="C72" s="80">
        <f t="shared" si="2"/>
        <v>133</v>
      </c>
      <c r="D72" s="80">
        <f t="shared" si="2"/>
        <v>133</v>
      </c>
      <c r="E72" s="80">
        <f t="shared" si="2"/>
        <v>13.3</v>
      </c>
      <c r="F72" s="81">
        <f>(E72*100)/D72</f>
        <v>10</v>
      </c>
    </row>
    <row r="73" spans="1:6" x14ac:dyDescent="0.2">
      <c r="A73" s="51" t="s">
        <v>95</v>
      </c>
      <c r="B73" s="52" t="s">
        <v>96</v>
      </c>
      <c r="C73" s="82">
        <f t="shared" si="2"/>
        <v>133</v>
      </c>
      <c r="D73" s="82">
        <f t="shared" si="2"/>
        <v>133</v>
      </c>
      <c r="E73" s="82">
        <f t="shared" si="2"/>
        <v>13.3</v>
      </c>
      <c r="F73" s="81">
        <f>(E73*100)/D73</f>
        <v>10</v>
      </c>
    </row>
    <row r="74" spans="1:6" x14ac:dyDescent="0.2">
      <c r="A74" s="53" t="s">
        <v>107</v>
      </c>
      <c r="B74" s="54" t="s">
        <v>108</v>
      </c>
      <c r="C74" s="83">
        <f t="shared" si="2"/>
        <v>133</v>
      </c>
      <c r="D74" s="83">
        <f t="shared" si="2"/>
        <v>133</v>
      </c>
      <c r="E74" s="83">
        <f t="shared" si="2"/>
        <v>13.3</v>
      </c>
      <c r="F74" s="83">
        <f>(E74*100)/D74</f>
        <v>10</v>
      </c>
    </row>
    <row r="75" spans="1:6" x14ac:dyDescent="0.2">
      <c r="A75" s="55" t="s">
        <v>109</v>
      </c>
      <c r="B75" s="56" t="s">
        <v>110</v>
      </c>
      <c r="C75" s="84">
        <v>133</v>
      </c>
      <c r="D75" s="84">
        <v>133</v>
      </c>
      <c r="E75" s="84">
        <v>13.3</v>
      </c>
      <c r="F75" s="84"/>
    </row>
    <row r="76" spans="1:6" x14ac:dyDescent="0.2">
      <c r="A76" s="49" t="s">
        <v>50</v>
      </c>
      <c r="B76" s="50" t="s">
        <v>51</v>
      </c>
      <c r="C76" s="80">
        <f t="shared" ref="C76:E78" si="3">C77</f>
        <v>133</v>
      </c>
      <c r="D76" s="80">
        <f t="shared" si="3"/>
        <v>133</v>
      </c>
      <c r="E76" s="80">
        <f t="shared" si="3"/>
        <v>13.3</v>
      </c>
      <c r="F76" s="81">
        <f>(E76*100)/D76</f>
        <v>10</v>
      </c>
    </row>
    <row r="77" spans="1:6" x14ac:dyDescent="0.2">
      <c r="A77" s="51" t="s">
        <v>64</v>
      </c>
      <c r="B77" s="52" t="s">
        <v>65</v>
      </c>
      <c r="C77" s="82">
        <f t="shared" si="3"/>
        <v>133</v>
      </c>
      <c r="D77" s="82">
        <f t="shared" si="3"/>
        <v>133</v>
      </c>
      <c r="E77" s="82">
        <f t="shared" si="3"/>
        <v>13.3</v>
      </c>
      <c r="F77" s="81">
        <f>(E77*100)/D77</f>
        <v>10</v>
      </c>
    </row>
    <row r="78" spans="1:6" x14ac:dyDescent="0.2">
      <c r="A78" s="53" t="s">
        <v>66</v>
      </c>
      <c r="B78" s="54" t="s">
        <v>67</v>
      </c>
      <c r="C78" s="83">
        <f t="shared" si="3"/>
        <v>133</v>
      </c>
      <c r="D78" s="83">
        <f t="shared" si="3"/>
        <v>133</v>
      </c>
      <c r="E78" s="83">
        <f t="shared" si="3"/>
        <v>13.3</v>
      </c>
      <c r="F78" s="83">
        <f>(E78*100)/D78</f>
        <v>10</v>
      </c>
    </row>
    <row r="79" spans="1:6" x14ac:dyDescent="0.2">
      <c r="A79" s="55" t="s">
        <v>68</v>
      </c>
      <c r="B79" s="56" t="s">
        <v>69</v>
      </c>
      <c r="C79" s="84">
        <v>133</v>
      </c>
      <c r="D79" s="84">
        <v>133</v>
      </c>
      <c r="E79" s="84">
        <v>13.3</v>
      </c>
      <c r="F79" s="84"/>
    </row>
    <row r="80" spans="1:6" x14ac:dyDescent="0.2">
      <c r="A80" s="48" t="s">
        <v>196</v>
      </c>
      <c r="B80" s="48" t="s">
        <v>205</v>
      </c>
      <c r="C80" s="78"/>
      <c r="D80" s="78"/>
      <c r="E80" s="78"/>
      <c r="F80" s="79" t="e">
        <f>(E80*100)/D80</f>
        <v>#DIV/0!</v>
      </c>
    </row>
    <row r="81" spans="1:6" x14ac:dyDescent="0.2">
      <c r="A81" s="49" t="s">
        <v>50</v>
      </c>
      <c r="B81" s="50" t="s">
        <v>51</v>
      </c>
      <c r="C81" s="80">
        <f t="shared" ref="C81:E83" si="4">C82</f>
        <v>0</v>
      </c>
      <c r="D81" s="80">
        <f t="shared" si="4"/>
        <v>0</v>
      </c>
      <c r="E81" s="80">
        <f t="shared" si="4"/>
        <v>72.650000000000006</v>
      </c>
      <c r="F81" s="81" t="e">
        <f>(E81*100)/D81</f>
        <v>#DIV/0!</v>
      </c>
    </row>
    <row r="82" spans="1:6" x14ac:dyDescent="0.2">
      <c r="A82" s="51" t="s">
        <v>58</v>
      </c>
      <c r="B82" s="52" t="s">
        <v>59</v>
      </c>
      <c r="C82" s="82">
        <f t="shared" si="4"/>
        <v>0</v>
      </c>
      <c r="D82" s="82">
        <f t="shared" si="4"/>
        <v>0</v>
      </c>
      <c r="E82" s="82">
        <f t="shared" si="4"/>
        <v>72.650000000000006</v>
      </c>
      <c r="F82" s="81" t="e">
        <f>(E82*100)/D82</f>
        <v>#DIV/0!</v>
      </c>
    </row>
    <row r="83" spans="1:6" x14ac:dyDescent="0.2">
      <c r="A83" s="53" t="s">
        <v>60</v>
      </c>
      <c r="B83" s="54" t="s">
        <v>61</v>
      </c>
      <c r="C83" s="83">
        <f t="shared" si="4"/>
        <v>0</v>
      </c>
      <c r="D83" s="83">
        <f t="shared" si="4"/>
        <v>0</v>
      </c>
      <c r="E83" s="83">
        <f t="shared" si="4"/>
        <v>72.650000000000006</v>
      </c>
      <c r="F83" s="83" t="e">
        <f>(E83*100)/D83</f>
        <v>#DIV/0!</v>
      </c>
    </row>
    <row r="84" spans="1:6" x14ac:dyDescent="0.2">
      <c r="A84" s="55" t="s">
        <v>62</v>
      </c>
      <c r="B84" s="56" t="s">
        <v>63</v>
      </c>
      <c r="C84" s="84">
        <v>0</v>
      </c>
      <c r="D84" s="84">
        <v>0</v>
      </c>
      <c r="E84" s="84">
        <v>72.650000000000006</v>
      </c>
      <c r="F84" s="84"/>
    </row>
    <row r="85" spans="1:6" x14ac:dyDescent="0.2">
      <c r="A85" s="48" t="s">
        <v>197</v>
      </c>
      <c r="B85" s="48" t="s">
        <v>206</v>
      </c>
      <c r="C85" s="78">
        <f t="shared" ref="C85:E86" si="5">C86</f>
        <v>9954</v>
      </c>
      <c r="D85" s="78">
        <f t="shared" si="5"/>
        <v>19954</v>
      </c>
      <c r="E85" s="78">
        <f t="shared" si="5"/>
        <v>12190.33</v>
      </c>
      <c r="F85" s="79">
        <f>(E85*100)/D85</f>
        <v>61.092161972536836</v>
      </c>
    </row>
    <row r="86" spans="1:6" x14ac:dyDescent="0.2">
      <c r="A86" s="49" t="s">
        <v>78</v>
      </c>
      <c r="B86" s="50" t="s">
        <v>79</v>
      </c>
      <c r="C86" s="80">
        <f t="shared" si="5"/>
        <v>9954</v>
      </c>
      <c r="D86" s="80">
        <f t="shared" si="5"/>
        <v>19954</v>
      </c>
      <c r="E86" s="80">
        <f t="shared" si="5"/>
        <v>12190.33</v>
      </c>
      <c r="F86" s="81">
        <f>(E86*100)/D86</f>
        <v>61.092161972536836</v>
      </c>
    </row>
    <row r="87" spans="1:6" x14ac:dyDescent="0.2">
      <c r="A87" s="51" t="s">
        <v>95</v>
      </c>
      <c r="B87" s="52" t="s">
        <v>96</v>
      </c>
      <c r="C87" s="82">
        <f>C88+C90+C93</f>
        <v>9954</v>
      </c>
      <c r="D87" s="82">
        <f>D88+D90+D93</f>
        <v>19954</v>
      </c>
      <c r="E87" s="82">
        <f>E88+E90+E93</f>
        <v>12190.33</v>
      </c>
      <c r="F87" s="81">
        <f>(E87*100)/D87</f>
        <v>61.092161972536836</v>
      </c>
    </row>
    <row r="88" spans="1:6" x14ac:dyDescent="0.2">
      <c r="A88" s="53" t="s">
        <v>97</v>
      </c>
      <c r="B88" s="54" t="s">
        <v>98</v>
      </c>
      <c r="C88" s="83">
        <f>C89</f>
        <v>2654</v>
      </c>
      <c r="D88" s="83">
        <f>D89</f>
        <v>2654</v>
      </c>
      <c r="E88" s="83">
        <f>E89</f>
        <v>0</v>
      </c>
      <c r="F88" s="83">
        <f>(E88*100)/D88</f>
        <v>0</v>
      </c>
    </row>
    <row r="89" spans="1:6" x14ac:dyDescent="0.2">
      <c r="A89" s="55" t="s">
        <v>99</v>
      </c>
      <c r="B89" s="56" t="s">
        <v>100</v>
      </c>
      <c r="C89" s="84">
        <v>2654</v>
      </c>
      <c r="D89" s="84">
        <v>2654</v>
      </c>
      <c r="E89" s="84">
        <v>0</v>
      </c>
      <c r="F89" s="84"/>
    </row>
    <row r="90" spans="1:6" x14ac:dyDescent="0.2">
      <c r="A90" s="53" t="s">
        <v>107</v>
      </c>
      <c r="B90" s="54" t="s">
        <v>108</v>
      </c>
      <c r="C90" s="83">
        <f>C91+C92</f>
        <v>7300</v>
      </c>
      <c r="D90" s="83">
        <f>D91+D92</f>
        <v>7300</v>
      </c>
      <c r="E90" s="83">
        <f>E91+E92</f>
        <v>486.98</v>
      </c>
      <c r="F90" s="83">
        <f>(E90*100)/D90</f>
        <v>6.6709589041095887</v>
      </c>
    </row>
    <row r="91" spans="1:6" x14ac:dyDescent="0.2">
      <c r="A91" s="55" t="s">
        <v>109</v>
      </c>
      <c r="B91" s="56" t="s">
        <v>110</v>
      </c>
      <c r="C91" s="84">
        <v>6636</v>
      </c>
      <c r="D91" s="84">
        <v>6636</v>
      </c>
      <c r="E91" s="84">
        <v>486.98</v>
      </c>
      <c r="F91" s="84"/>
    </row>
    <row r="92" spans="1:6" x14ac:dyDescent="0.2">
      <c r="A92" s="55" t="s">
        <v>111</v>
      </c>
      <c r="B92" s="56" t="s">
        <v>112</v>
      </c>
      <c r="C92" s="84">
        <v>664</v>
      </c>
      <c r="D92" s="84">
        <v>664</v>
      </c>
      <c r="E92" s="84">
        <v>0</v>
      </c>
      <c r="F92" s="84"/>
    </row>
    <row r="93" spans="1:6" x14ac:dyDescent="0.2">
      <c r="A93" s="53" t="s">
        <v>141</v>
      </c>
      <c r="B93" s="54" t="s">
        <v>142</v>
      </c>
      <c r="C93" s="83">
        <f>C94</f>
        <v>0</v>
      </c>
      <c r="D93" s="83">
        <f>D94</f>
        <v>10000</v>
      </c>
      <c r="E93" s="83">
        <f>E94</f>
        <v>11703.35</v>
      </c>
      <c r="F93" s="83">
        <f>(E93*100)/D93</f>
        <v>117.0335</v>
      </c>
    </row>
    <row r="94" spans="1:6" x14ac:dyDescent="0.2">
      <c r="A94" s="55" t="s">
        <v>143</v>
      </c>
      <c r="B94" s="56" t="s">
        <v>144</v>
      </c>
      <c r="C94" s="84">
        <v>0</v>
      </c>
      <c r="D94" s="84">
        <v>10000</v>
      </c>
      <c r="E94" s="84">
        <v>11703.35</v>
      </c>
      <c r="F94" s="84"/>
    </row>
    <row r="95" spans="1:6" x14ac:dyDescent="0.2">
      <c r="A95" s="49" t="s">
        <v>50</v>
      </c>
      <c r="B95" s="50" t="s">
        <v>51</v>
      </c>
      <c r="C95" s="80">
        <f t="shared" ref="C95:E97" si="6">C96</f>
        <v>9954</v>
      </c>
      <c r="D95" s="80">
        <f t="shared" si="6"/>
        <v>19954</v>
      </c>
      <c r="E95" s="80">
        <f t="shared" si="6"/>
        <v>12190.33</v>
      </c>
      <c r="F95" s="81">
        <f>(E95*100)/D95</f>
        <v>61.092161972536836</v>
      </c>
    </row>
    <row r="96" spans="1:6" x14ac:dyDescent="0.2">
      <c r="A96" s="51" t="s">
        <v>52</v>
      </c>
      <c r="B96" s="52" t="s">
        <v>53</v>
      </c>
      <c r="C96" s="82">
        <f t="shared" si="6"/>
        <v>9954</v>
      </c>
      <c r="D96" s="82">
        <f t="shared" si="6"/>
        <v>19954</v>
      </c>
      <c r="E96" s="82">
        <f t="shared" si="6"/>
        <v>12190.33</v>
      </c>
      <c r="F96" s="81">
        <f>(E96*100)/D96</f>
        <v>61.092161972536836</v>
      </c>
    </row>
    <row r="97" spans="1:6" ht="25.5" x14ac:dyDescent="0.2">
      <c r="A97" s="53" t="s">
        <v>54</v>
      </c>
      <c r="B97" s="54" t="s">
        <v>55</v>
      </c>
      <c r="C97" s="83">
        <f t="shared" si="6"/>
        <v>9954</v>
      </c>
      <c r="D97" s="83">
        <f t="shared" si="6"/>
        <v>19954</v>
      </c>
      <c r="E97" s="83">
        <f t="shared" si="6"/>
        <v>12190.33</v>
      </c>
      <c r="F97" s="83">
        <f>(E97*100)/D97</f>
        <v>61.092161972536836</v>
      </c>
    </row>
    <row r="98" spans="1:6" ht="25.5" x14ac:dyDescent="0.2">
      <c r="A98" s="55" t="s">
        <v>56</v>
      </c>
      <c r="B98" s="56" t="s">
        <v>57</v>
      </c>
      <c r="C98" s="84">
        <v>9954</v>
      </c>
      <c r="D98" s="84">
        <v>19954</v>
      </c>
      <c r="E98" s="84">
        <v>12190.33</v>
      </c>
      <c r="F98" s="84"/>
    </row>
    <row r="99" spans="1:6" ht="38.25" x14ac:dyDescent="0.2">
      <c r="A99" s="47" t="s">
        <v>207</v>
      </c>
      <c r="B99" s="47" t="s">
        <v>208</v>
      </c>
      <c r="C99" s="47" t="s">
        <v>43</v>
      </c>
      <c r="D99" s="47" t="s">
        <v>200</v>
      </c>
      <c r="E99" s="47" t="s">
        <v>201</v>
      </c>
      <c r="F99" s="47" t="s">
        <v>202</v>
      </c>
    </row>
    <row r="100" spans="1:6" x14ac:dyDescent="0.2">
      <c r="A100" s="48" t="s">
        <v>195</v>
      </c>
      <c r="B100" s="48" t="s">
        <v>203</v>
      </c>
      <c r="C100" s="78"/>
      <c r="D100" s="78"/>
      <c r="E100" s="78"/>
      <c r="F100" s="79" t="e">
        <f>(E100*100)/D100</f>
        <v>#DIV/0!</v>
      </c>
    </row>
    <row r="101" spans="1:6" x14ac:dyDescent="0.2">
      <c r="A101" s="49" t="s">
        <v>50</v>
      </c>
      <c r="B101" s="50" t="s">
        <v>51</v>
      </c>
      <c r="C101" s="80">
        <f t="shared" ref="C101:E103" si="7">C102</f>
        <v>0</v>
      </c>
      <c r="D101" s="80">
        <f t="shared" si="7"/>
        <v>0</v>
      </c>
      <c r="E101" s="80">
        <f t="shared" si="7"/>
        <v>0</v>
      </c>
      <c r="F101" s="81" t="e">
        <f>(E101*100)/D101</f>
        <v>#DIV/0!</v>
      </c>
    </row>
    <row r="102" spans="1:6" x14ac:dyDescent="0.2">
      <c r="A102" s="51" t="s">
        <v>70</v>
      </c>
      <c r="B102" s="52" t="s">
        <v>71</v>
      </c>
      <c r="C102" s="82">
        <f t="shared" si="7"/>
        <v>0</v>
      </c>
      <c r="D102" s="82">
        <f t="shared" si="7"/>
        <v>0</v>
      </c>
      <c r="E102" s="82">
        <f t="shared" si="7"/>
        <v>0</v>
      </c>
      <c r="F102" s="81" t="e">
        <f>(E102*100)/D102</f>
        <v>#DIV/0!</v>
      </c>
    </row>
    <row r="103" spans="1:6" ht="25.5" x14ac:dyDescent="0.2">
      <c r="A103" s="53" t="s">
        <v>72</v>
      </c>
      <c r="B103" s="54" t="s">
        <v>73</v>
      </c>
      <c r="C103" s="83">
        <f t="shared" si="7"/>
        <v>0</v>
      </c>
      <c r="D103" s="83">
        <f t="shared" si="7"/>
        <v>0</v>
      </c>
      <c r="E103" s="83">
        <f t="shared" si="7"/>
        <v>0</v>
      </c>
      <c r="F103" s="83" t="e">
        <f>(E103*100)/D103</f>
        <v>#DIV/0!</v>
      </c>
    </row>
    <row r="104" spans="1:6" x14ac:dyDescent="0.2">
      <c r="A104" s="55" t="s">
        <v>74</v>
      </c>
      <c r="B104" s="56" t="s">
        <v>75</v>
      </c>
      <c r="C104" s="84">
        <v>0</v>
      </c>
      <c r="D104" s="84">
        <v>0</v>
      </c>
      <c r="E104" s="84">
        <v>0</v>
      </c>
      <c r="F104" s="84"/>
    </row>
    <row r="105" spans="1:6" s="57" customFormat="1" x14ac:dyDescent="0.2"/>
    <row r="106" spans="1:6" s="57" customFormat="1" x14ac:dyDescent="0.2"/>
    <row r="107" spans="1:6" s="57" customFormat="1" x14ac:dyDescent="0.2"/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s="57" customFormat="1" x14ac:dyDescent="0.2"/>
    <row r="1238" spans="1:3" s="57" customFormat="1" x14ac:dyDescent="0.2"/>
    <row r="1239" spans="1:3" s="57" customFormat="1" x14ac:dyDescent="0.2"/>
    <row r="1240" spans="1:3" s="57" customFormat="1" x14ac:dyDescent="0.2"/>
    <row r="1241" spans="1:3" s="57" customFormat="1" x14ac:dyDescent="0.2"/>
    <row r="1242" spans="1:3" s="57" customFormat="1" x14ac:dyDescent="0.2"/>
    <row r="1243" spans="1:3" s="57" customFormat="1" x14ac:dyDescent="0.2"/>
    <row r="1244" spans="1:3" s="57" customFormat="1" x14ac:dyDescent="0.2"/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40"/>
      <c r="B1282" s="40"/>
      <c r="C1282" s="40"/>
    </row>
    <row r="1283" spans="1:3" x14ac:dyDescent="0.2">
      <c r="A1283" s="40"/>
      <c r="B1283" s="40"/>
      <c r="C1283" s="40"/>
    </row>
    <row r="1284" spans="1:3" x14ac:dyDescent="0.2">
      <c r="A1284" s="40"/>
      <c r="B1284" s="40"/>
      <c r="C1284" s="40"/>
    </row>
    <row r="1285" spans="1:3" x14ac:dyDescent="0.2">
      <c r="A1285" s="40"/>
      <c r="B1285" s="40"/>
      <c r="C1285" s="40"/>
    </row>
    <row r="1286" spans="1:3" x14ac:dyDescent="0.2">
      <c r="A1286" s="40"/>
      <c r="B1286" s="40"/>
      <c r="C1286" s="40"/>
    </row>
    <row r="1287" spans="1:3" x14ac:dyDescent="0.2">
      <c r="A1287" s="40"/>
      <c r="B1287" s="40"/>
      <c r="C1287" s="40"/>
    </row>
    <row r="1288" spans="1:3" x14ac:dyDescent="0.2">
      <c r="A1288" s="40"/>
      <c r="B1288" s="40"/>
      <c r="C1288" s="40"/>
    </row>
    <row r="1289" spans="1:3" x14ac:dyDescent="0.2">
      <c r="A1289" s="40"/>
      <c r="B1289" s="40"/>
      <c r="C1289" s="40"/>
    </row>
    <row r="1290" spans="1:3" x14ac:dyDescent="0.2">
      <c r="A1290" s="40"/>
      <c r="B1290" s="40"/>
      <c r="C1290" s="40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Gregurin</cp:lastModifiedBy>
  <cp:lastPrinted>2023-07-24T12:33:14Z</cp:lastPrinted>
  <dcterms:created xsi:type="dcterms:W3CDTF">2022-08-12T12:51:27Z</dcterms:created>
  <dcterms:modified xsi:type="dcterms:W3CDTF">2025-03-14T11:12:35Z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