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4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6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6" l="1"/>
  <c r="I11" i="6"/>
  <c r="G11" i="6"/>
  <c r="E11" i="6"/>
  <c r="C11" i="6"/>
  <c r="K10" i="6"/>
  <c r="J10" i="6"/>
  <c r="I10" i="6"/>
  <c r="I5" i="6" s="1"/>
  <c r="H10" i="6"/>
  <c r="G10" i="6"/>
  <c r="F10" i="6"/>
  <c r="E10" i="6"/>
  <c r="D10" i="6"/>
  <c r="C10" i="6"/>
  <c r="B10" i="6"/>
  <c r="K9" i="6"/>
  <c r="I9" i="6"/>
  <c r="G9" i="6"/>
  <c r="E9" i="6"/>
  <c r="C9" i="6"/>
  <c r="K8" i="6"/>
  <c r="I8" i="6"/>
  <c r="G8" i="6"/>
  <c r="E8" i="6"/>
  <c r="E6" i="6" s="1"/>
  <c r="E5" i="6" s="1"/>
  <c r="C8" i="6"/>
  <c r="E7" i="6"/>
  <c r="C7" i="6"/>
  <c r="K6" i="6"/>
  <c r="K5" i="6" s="1"/>
  <c r="J6" i="6"/>
  <c r="I6" i="6"/>
  <c r="H6" i="6"/>
  <c r="G6" i="6"/>
  <c r="G5" i="6" s="1"/>
  <c r="F6" i="6"/>
  <c r="D6" i="6"/>
  <c r="C6" i="6"/>
  <c r="C5" i="6" s="1"/>
  <c r="J5" i="6"/>
  <c r="H5" i="6"/>
  <c r="F5" i="6"/>
  <c r="D5" i="6"/>
  <c r="B5" i="6"/>
  <c r="N13" i="5"/>
  <c r="L13" i="5"/>
  <c r="J13" i="5"/>
  <c r="H13" i="5"/>
  <c r="F13" i="5"/>
  <c r="N12" i="5"/>
  <c r="L12" i="5"/>
  <c r="J12" i="5"/>
  <c r="J11" i="5" s="1"/>
  <c r="J10" i="5" s="1"/>
  <c r="H12" i="5"/>
  <c r="F12" i="5"/>
  <c r="N11" i="5"/>
  <c r="M11" i="5"/>
  <c r="M10" i="5" s="1"/>
  <c r="L11" i="5"/>
  <c r="K11" i="5"/>
  <c r="I11" i="5"/>
  <c r="I10" i="5" s="1"/>
  <c r="H11" i="5"/>
  <c r="G11" i="5"/>
  <c r="E11" i="5"/>
  <c r="E10" i="5" s="1"/>
  <c r="F10" i="5" s="1"/>
  <c r="N10" i="5"/>
  <c r="L10" i="5"/>
  <c r="K10" i="5"/>
  <c r="G10" i="5"/>
  <c r="H10" i="5" s="1"/>
  <c r="N9" i="5"/>
  <c r="L9" i="5"/>
  <c r="L8" i="5" s="1"/>
  <c r="L7" i="5" s="1"/>
  <c r="J9" i="5"/>
  <c r="H9" i="5"/>
  <c r="F9" i="5"/>
  <c r="N8" i="5"/>
  <c r="N7" i="5" s="1"/>
  <c r="M8" i="5"/>
  <c r="M7" i="5" s="1"/>
  <c r="K8" i="5"/>
  <c r="J8" i="5"/>
  <c r="J7" i="5" s="1"/>
  <c r="I8" i="5"/>
  <c r="I7" i="5" s="1"/>
  <c r="G8" i="5"/>
  <c r="H8" i="5" s="1"/>
  <c r="F8" i="5"/>
  <c r="K7" i="5"/>
  <c r="G7" i="5"/>
  <c r="H7" i="5" s="1"/>
  <c r="F7" i="5"/>
  <c r="F11" i="5" l="1"/>
  <c r="K19" i="3"/>
  <c r="I19" i="3"/>
  <c r="G19" i="3"/>
  <c r="E19" i="3"/>
  <c r="C19" i="3"/>
  <c r="K18" i="3"/>
  <c r="J18" i="3"/>
  <c r="I18" i="3"/>
  <c r="H18" i="3"/>
  <c r="G18" i="3"/>
  <c r="F18" i="3"/>
  <c r="E18" i="3"/>
  <c r="D18" i="3"/>
  <c r="C18" i="3"/>
  <c r="B18" i="3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E14" i="3"/>
  <c r="D14" i="3"/>
  <c r="B14" i="3"/>
  <c r="C14" i="3" s="1"/>
  <c r="K13" i="3"/>
  <c r="K11" i="3" s="1"/>
  <c r="I13" i="3"/>
  <c r="G13" i="3"/>
  <c r="G11" i="3" s="1"/>
  <c r="G5" i="3" s="1"/>
  <c r="E13" i="3"/>
  <c r="C13" i="3"/>
  <c r="C11" i="3" s="1"/>
  <c r="J11" i="3"/>
  <c r="I11" i="3"/>
  <c r="H11" i="3"/>
  <c r="F11" i="3"/>
  <c r="E11" i="3"/>
  <c r="D11" i="3"/>
  <c r="B11" i="3"/>
  <c r="E10" i="3"/>
  <c r="C10" i="3"/>
  <c r="K9" i="3"/>
  <c r="J9" i="3"/>
  <c r="I9" i="3"/>
  <c r="H9" i="3"/>
  <c r="G9" i="3"/>
  <c r="F9" i="3"/>
  <c r="E9" i="3"/>
  <c r="D9" i="3"/>
  <c r="C9" i="3"/>
  <c r="K8" i="3"/>
  <c r="K6" i="3" s="1"/>
  <c r="K5" i="3" s="1"/>
  <c r="I8" i="3"/>
  <c r="G8" i="3"/>
  <c r="E8" i="3"/>
  <c r="C8" i="3"/>
  <c r="E7" i="3"/>
  <c r="C7" i="3"/>
  <c r="J6" i="3"/>
  <c r="I6" i="3"/>
  <c r="I5" i="3" s="1"/>
  <c r="H6" i="3"/>
  <c r="G6" i="3"/>
  <c r="F6" i="3"/>
  <c r="E6" i="3"/>
  <c r="C6" i="3"/>
  <c r="H5" i="3"/>
  <c r="E5" i="3"/>
  <c r="D5" i="3"/>
  <c r="C5" i="3"/>
  <c r="N87" i="2"/>
  <c r="L87" i="2"/>
  <c r="J87" i="2"/>
  <c r="H87" i="2"/>
  <c r="H85" i="2" s="1"/>
  <c r="H75" i="2" s="1"/>
  <c r="F87" i="2"/>
  <c r="N86" i="2"/>
  <c r="L86" i="2"/>
  <c r="L85" i="2" s="1"/>
  <c r="L75" i="2" s="1"/>
  <c r="J86" i="2"/>
  <c r="J85" i="2" s="1"/>
  <c r="J75" i="2" s="1"/>
  <c r="H86" i="2"/>
  <c r="F86" i="2"/>
  <c r="N85" i="2"/>
  <c r="N75" i="2" s="1"/>
  <c r="M85" i="2"/>
  <c r="K85" i="2"/>
  <c r="I85" i="2"/>
  <c r="I75" i="2" s="1"/>
  <c r="I90" i="2" s="1"/>
  <c r="G85" i="2"/>
  <c r="F85" i="2"/>
  <c r="E85" i="2"/>
  <c r="E75" i="2" s="1"/>
  <c r="E90" i="2" s="1"/>
  <c r="H82" i="2"/>
  <c r="F82" i="2"/>
  <c r="H80" i="2"/>
  <c r="F80" i="2"/>
  <c r="F79" i="2" s="1"/>
  <c r="F75" i="2" s="1"/>
  <c r="N79" i="2"/>
  <c r="M79" i="2"/>
  <c r="L79" i="2"/>
  <c r="K79" i="2"/>
  <c r="J79" i="2"/>
  <c r="I79" i="2"/>
  <c r="H79" i="2"/>
  <c r="G79" i="2"/>
  <c r="E79" i="2"/>
  <c r="N76" i="2"/>
  <c r="M76" i="2"/>
  <c r="L76" i="2"/>
  <c r="K76" i="2"/>
  <c r="J76" i="2"/>
  <c r="I76" i="2"/>
  <c r="H76" i="2"/>
  <c r="G76" i="2"/>
  <c r="F76" i="2"/>
  <c r="E76" i="2"/>
  <c r="K75" i="2"/>
  <c r="G75" i="2"/>
  <c r="N74" i="2"/>
  <c r="L74" i="2"/>
  <c r="L72" i="2" s="1"/>
  <c r="J74" i="2"/>
  <c r="H74" i="2"/>
  <c r="F74" i="2"/>
  <c r="N73" i="2"/>
  <c r="N72" i="2" s="1"/>
  <c r="L73" i="2"/>
  <c r="J73" i="2"/>
  <c r="J72" i="2" s="1"/>
  <c r="H73" i="2"/>
  <c r="F73" i="2"/>
  <c r="F72" i="2" s="1"/>
  <c r="M72" i="2"/>
  <c r="K72" i="2"/>
  <c r="I72" i="2"/>
  <c r="H72" i="2"/>
  <c r="G72" i="2"/>
  <c r="E72" i="2"/>
  <c r="N71" i="2"/>
  <c r="L71" i="2"/>
  <c r="L69" i="2" s="1"/>
  <c r="J71" i="2"/>
  <c r="H71" i="2"/>
  <c r="F71" i="2"/>
  <c r="N70" i="2"/>
  <c r="N69" i="2" s="1"/>
  <c r="L70" i="2"/>
  <c r="J70" i="2"/>
  <c r="J69" i="2" s="1"/>
  <c r="H70" i="2"/>
  <c r="F70" i="2"/>
  <c r="F69" i="2" s="1"/>
  <c r="M69" i="2"/>
  <c r="K69" i="2"/>
  <c r="I69" i="2"/>
  <c r="H69" i="2"/>
  <c r="G69" i="2"/>
  <c r="G51" i="2" s="1"/>
  <c r="E69" i="2"/>
  <c r="H67" i="2"/>
  <c r="F67" i="2"/>
  <c r="F66" i="2" s="1"/>
  <c r="N66" i="2"/>
  <c r="M66" i="2"/>
  <c r="L66" i="2"/>
  <c r="K66" i="2"/>
  <c r="K51" i="2" s="1"/>
  <c r="J66" i="2"/>
  <c r="I66" i="2"/>
  <c r="H66" i="2"/>
  <c r="G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L62" i="2"/>
  <c r="J62" i="2"/>
  <c r="J56" i="2" s="1"/>
  <c r="H62" i="2"/>
  <c r="F62" i="2"/>
  <c r="N61" i="2"/>
  <c r="L61" i="2"/>
  <c r="J61" i="2"/>
  <c r="H61" i="2"/>
  <c r="F61" i="2"/>
  <c r="N60" i="2"/>
  <c r="L60" i="2"/>
  <c r="J60" i="2"/>
  <c r="H60" i="2"/>
  <c r="F60" i="2"/>
  <c r="H59" i="2"/>
  <c r="F59" i="2"/>
  <c r="N58" i="2"/>
  <c r="N56" i="2" s="1"/>
  <c r="L58" i="2"/>
  <c r="J58" i="2"/>
  <c r="H58" i="2"/>
  <c r="F58" i="2"/>
  <c r="F56" i="2" s="1"/>
  <c r="H57" i="2"/>
  <c r="F57" i="2"/>
  <c r="M56" i="2"/>
  <c r="M51" i="2" s="1"/>
  <c r="L56" i="2"/>
  <c r="L51" i="2" s="1"/>
  <c r="K56" i="2"/>
  <c r="I56" i="2"/>
  <c r="I51" i="2" s="1"/>
  <c r="H56" i="2"/>
  <c r="G56" i="2"/>
  <c r="E56" i="2"/>
  <c r="N55" i="2"/>
  <c r="L55" i="2"/>
  <c r="J55" i="2"/>
  <c r="H55" i="2"/>
  <c r="F55" i="2"/>
  <c r="F52" i="2" s="1"/>
  <c r="N54" i="2"/>
  <c r="L54" i="2"/>
  <c r="J54" i="2"/>
  <c r="H54" i="2"/>
  <c r="H52" i="2" s="1"/>
  <c r="F54" i="2"/>
  <c r="H53" i="2"/>
  <c r="F53" i="2"/>
  <c r="N52" i="2"/>
  <c r="M52" i="2"/>
  <c r="L52" i="2"/>
  <c r="K52" i="2"/>
  <c r="J52" i="2"/>
  <c r="I52" i="2"/>
  <c r="E52" i="2"/>
  <c r="E51" i="2" s="1"/>
  <c r="F47" i="2"/>
  <c r="N46" i="2"/>
  <c r="N45" i="2" s="1"/>
  <c r="M46" i="2"/>
  <c r="L46" i="2"/>
  <c r="K46" i="2"/>
  <c r="K45" i="2" s="1"/>
  <c r="J46" i="2"/>
  <c r="J45" i="2" s="1"/>
  <c r="I46" i="2"/>
  <c r="H46" i="2"/>
  <c r="G46" i="2"/>
  <c r="G45" i="2" s="1"/>
  <c r="F46" i="2"/>
  <c r="F45" i="2" s="1"/>
  <c r="E46" i="2"/>
  <c r="M45" i="2"/>
  <c r="L45" i="2"/>
  <c r="I45" i="2"/>
  <c r="H45" i="2"/>
  <c r="E45" i="2"/>
  <c r="N44" i="2"/>
  <c r="N41" i="2" s="1"/>
  <c r="L44" i="2"/>
  <c r="J44" i="2"/>
  <c r="H44" i="2"/>
  <c r="F44" i="2"/>
  <c r="F41" i="2" s="1"/>
  <c r="N43" i="2"/>
  <c r="L43" i="2"/>
  <c r="J43" i="2"/>
  <c r="H43" i="2"/>
  <c r="H41" i="2" s="1"/>
  <c r="F43" i="2"/>
  <c r="N42" i="2"/>
  <c r="L42" i="2"/>
  <c r="L41" i="2" s="1"/>
  <c r="J42" i="2"/>
  <c r="J41" i="2" s="1"/>
  <c r="H42" i="2"/>
  <c r="F42" i="2"/>
  <c r="M41" i="2"/>
  <c r="K41" i="2"/>
  <c r="I41" i="2"/>
  <c r="G41" i="2"/>
  <c r="E41" i="2"/>
  <c r="N40" i="2"/>
  <c r="L40" i="2"/>
  <c r="J40" i="2"/>
  <c r="H40" i="2"/>
  <c r="F40" i="2"/>
  <c r="H39" i="2"/>
  <c r="F39" i="2"/>
  <c r="F38" i="2" s="1"/>
  <c r="N38" i="2"/>
  <c r="M38" i="2"/>
  <c r="L38" i="2"/>
  <c r="K38" i="2"/>
  <c r="J38" i="2"/>
  <c r="I38" i="2"/>
  <c r="E38" i="2"/>
  <c r="N37" i="2"/>
  <c r="N35" i="2" s="1"/>
  <c r="L37" i="2"/>
  <c r="J37" i="2"/>
  <c r="H37" i="2"/>
  <c r="H35" i="2" s="1"/>
  <c r="F37" i="2"/>
  <c r="H36" i="2"/>
  <c r="F36" i="2"/>
  <c r="M35" i="2"/>
  <c r="L35" i="2"/>
  <c r="K35" i="2"/>
  <c r="J35" i="2"/>
  <c r="I35" i="2"/>
  <c r="G35" i="2"/>
  <c r="F35" i="2"/>
  <c r="E35" i="2"/>
  <c r="N34" i="2"/>
  <c r="L34" i="2"/>
  <c r="J34" i="2"/>
  <c r="H34" i="2"/>
  <c r="H32" i="2" s="1"/>
  <c r="F34" i="2"/>
  <c r="N33" i="2"/>
  <c r="L33" i="2"/>
  <c r="L32" i="2" s="1"/>
  <c r="J33" i="2"/>
  <c r="J32" i="2" s="1"/>
  <c r="J31" i="2" s="1"/>
  <c r="H33" i="2"/>
  <c r="F33" i="2"/>
  <c r="N32" i="2"/>
  <c r="N31" i="2" s="1"/>
  <c r="M32" i="2"/>
  <c r="M31" i="2" s="1"/>
  <c r="K32" i="2"/>
  <c r="I32" i="2"/>
  <c r="I31" i="2" s="1"/>
  <c r="G32" i="2"/>
  <c r="F32" i="2"/>
  <c r="F31" i="2" s="1"/>
  <c r="E32" i="2"/>
  <c r="E31" i="2" s="1"/>
  <c r="L31" i="2"/>
  <c r="K31" i="2"/>
  <c r="H31" i="2"/>
  <c r="G31" i="2"/>
  <c r="N30" i="2"/>
  <c r="L30" i="2"/>
  <c r="L27" i="2" s="1"/>
  <c r="J30" i="2"/>
  <c r="H30" i="2"/>
  <c r="F30" i="2"/>
  <c r="N28" i="2"/>
  <c r="N27" i="2" s="1"/>
  <c r="L28" i="2"/>
  <c r="J28" i="2"/>
  <c r="J27" i="2" s="1"/>
  <c r="H28" i="2"/>
  <c r="F28" i="2"/>
  <c r="F27" i="2" s="1"/>
  <c r="M27" i="2"/>
  <c r="K27" i="2"/>
  <c r="I27" i="2"/>
  <c r="H27" i="2"/>
  <c r="G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J24" i="2"/>
  <c r="J23" i="2" s="1"/>
  <c r="H24" i="2"/>
  <c r="H23" i="2" s="1"/>
  <c r="F24" i="2"/>
  <c r="N23" i="2"/>
  <c r="M23" i="2"/>
  <c r="L23" i="2"/>
  <c r="K23" i="2"/>
  <c r="I23" i="2"/>
  <c r="G23" i="2"/>
  <c r="F23" i="2"/>
  <c r="E23" i="2"/>
  <c r="N22" i="2"/>
  <c r="N21" i="2" s="1"/>
  <c r="L22" i="2"/>
  <c r="J22" i="2"/>
  <c r="J21" i="2" s="1"/>
  <c r="H22" i="2"/>
  <c r="F22" i="2"/>
  <c r="F21" i="2" s="1"/>
  <c r="M21" i="2"/>
  <c r="L21" i="2"/>
  <c r="K21" i="2"/>
  <c r="I21" i="2"/>
  <c r="H21" i="2"/>
  <c r="G21" i="2"/>
  <c r="E21" i="2"/>
  <c r="N20" i="2"/>
  <c r="L20" i="2"/>
  <c r="L19" i="2" s="1"/>
  <c r="J20" i="2"/>
  <c r="H20" i="2"/>
  <c r="F20" i="2"/>
  <c r="N19" i="2"/>
  <c r="M19" i="2"/>
  <c r="K19" i="2"/>
  <c r="K13" i="2" s="1"/>
  <c r="K9" i="2" s="1"/>
  <c r="J19" i="2"/>
  <c r="I19" i="2"/>
  <c r="H19" i="2"/>
  <c r="G19" i="2"/>
  <c r="F19" i="2"/>
  <c r="E19" i="2"/>
  <c r="N18" i="2"/>
  <c r="L18" i="2"/>
  <c r="J18" i="2"/>
  <c r="H18" i="2"/>
  <c r="F18" i="2"/>
  <c r="N17" i="2"/>
  <c r="L17" i="2"/>
  <c r="L14" i="2" s="1"/>
  <c r="L13" i="2" s="1"/>
  <c r="L9" i="2" s="1"/>
  <c r="J17" i="2"/>
  <c r="H17" i="2"/>
  <c r="F17" i="2"/>
  <c r="N16" i="2"/>
  <c r="N14" i="2" s="1"/>
  <c r="L16" i="2"/>
  <c r="J16" i="2"/>
  <c r="H16" i="2"/>
  <c r="F16" i="2"/>
  <c r="F14" i="2" s="1"/>
  <c r="N15" i="2"/>
  <c r="L15" i="2"/>
  <c r="J15" i="2"/>
  <c r="H15" i="2"/>
  <c r="H14" i="2" s="1"/>
  <c r="H13" i="2" s="1"/>
  <c r="H9" i="2" s="1"/>
  <c r="F15" i="2"/>
  <c r="M14" i="2"/>
  <c r="K14" i="2"/>
  <c r="I14" i="2"/>
  <c r="I13" i="2" s="1"/>
  <c r="I9" i="2" s="1"/>
  <c r="I91" i="2" s="1"/>
  <c r="G14" i="2"/>
  <c r="E14" i="2"/>
  <c r="N13" i="2"/>
  <c r="N9" i="2" s="1"/>
  <c r="G13" i="2"/>
  <c r="G9" i="2" s="1"/>
  <c r="F13" i="2"/>
  <c r="F9" i="2" s="1"/>
  <c r="N12" i="2"/>
  <c r="L12" i="2"/>
  <c r="J12" i="2"/>
  <c r="J10" i="2" s="1"/>
  <c r="H12" i="2"/>
  <c r="F12" i="2"/>
  <c r="N11" i="2"/>
  <c r="L11" i="2"/>
  <c r="L10" i="2" s="1"/>
  <c r="J11" i="2"/>
  <c r="H11" i="2"/>
  <c r="F11" i="2"/>
  <c r="N10" i="2"/>
  <c r="M10" i="2"/>
  <c r="K10" i="2"/>
  <c r="I10" i="2"/>
  <c r="H10" i="2"/>
  <c r="G10" i="2"/>
  <c r="F10" i="2"/>
  <c r="E10" i="2"/>
  <c r="F5" i="3" l="1"/>
  <c r="J5" i="3"/>
  <c r="G90" i="2"/>
  <c r="E13" i="2"/>
  <c r="E9" i="2" s="1"/>
  <c r="K90" i="2"/>
  <c r="K91" i="2" s="1"/>
  <c r="J14" i="2"/>
  <c r="J13" i="2" s="1"/>
  <c r="J9" i="2" s="1"/>
  <c r="J51" i="2"/>
  <c r="N51" i="2"/>
  <c r="H51" i="2"/>
  <c r="F51" i="2"/>
  <c r="M75" i="2"/>
  <c r="M90" i="2" s="1"/>
  <c r="M13" i="2"/>
  <c r="M9" i="2" s="1"/>
  <c r="M91" i="2" s="1"/>
  <c r="G24" i="1"/>
  <c r="N23" i="1"/>
  <c r="L23" i="1"/>
  <c r="J23" i="1"/>
  <c r="I23" i="1"/>
  <c r="G23" i="1"/>
  <c r="O22" i="1"/>
  <c r="M22" i="1"/>
  <c r="K22" i="1"/>
  <c r="I22" i="1"/>
  <c r="G22" i="1"/>
  <c r="O21" i="1"/>
  <c r="M21" i="1"/>
  <c r="I21" i="1"/>
  <c r="G21" i="1"/>
  <c r="O20" i="1"/>
  <c r="M20" i="1"/>
  <c r="M23" i="1" s="1"/>
  <c r="K20" i="1"/>
  <c r="I20" i="1"/>
  <c r="G20" i="1"/>
  <c r="O19" i="1"/>
  <c r="O23" i="1" s="1"/>
  <c r="M19" i="1"/>
  <c r="K19" i="1"/>
  <c r="K23" i="1" s="1"/>
  <c r="I19" i="1"/>
  <c r="G19" i="1"/>
  <c r="G14" i="1"/>
  <c r="O13" i="1"/>
  <c r="N13" i="1"/>
  <c r="M13" i="1"/>
  <c r="L13" i="1"/>
  <c r="J13" i="1"/>
  <c r="I13" i="1"/>
  <c r="H13" i="1"/>
  <c r="F13" i="1"/>
  <c r="G13" i="1" s="1"/>
  <c r="K12" i="1"/>
  <c r="K13" i="1" s="1"/>
  <c r="I12" i="1"/>
  <c r="G12" i="1"/>
  <c r="I11" i="1"/>
  <c r="G11" i="1"/>
  <c r="N10" i="1"/>
  <c r="N14" i="1" s="1"/>
  <c r="N24" i="1" s="1"/>
  <c r="L10" i="1"/>
  <c r="L14" i="1" s="1"/>
  <c r="L24" i="1" s="1"/>
  <c r="J10" i="1"/>
  <c r="J14" i="1" s="1"/>
  <c r="J24" i="1" s="1"/>
  <c r="H10" i="1"/>
  <c r="I10" i="1" s="1"/>
  <c r="F10" i="1"/>
  <c r="G10" i="1" s="1"/>
  <c r="O9" i="1"/>
  <c r="O10" i="1" s="1"/>
  <c r="O14" i="1" s="1"/>
  <c r="O24" i="1" s="1"/>
  <c r="M9" i="1"/>
  <c r="M10" i="1" s="1"/>
  <c r="M14" i="1" s="1"/>
  <c r="M24" i="1" s="1"/>
  <c r="K9" i="1"/>
  <c r="K10" i="1" s="1"/>
  <c r="K14" i="1" s="1"/>
  <c r="K24" i="1" s="1"/>
  <c r="I9" i="1"/>
  <c r="G9" i="1"/>
  <c r="I8" i="1"/>
  <c r="G8" i="1"/>
  <c r="H14" i="1" l="1"/>
  <c r="I14" i="1" l="1"/>
  <c r="H24" i="1"/>
  <c r="I24" i="1" s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<sst xmlns="http://schemas.openxmlformats.org/spreadsheetml/2006/main" count="215" uniqueCount="144">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</sst>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3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wrapText="1"/>
    </xf>
    <xf numFmtId="3" fontId="11" fillId="2" borderId="5" xfId="0" applyNumberFormat="1" applyFont="1" applyFill="1" applyBorder="1" applyAlignment="1">
      <alignment horizontal="right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workbookViewId="0">
      <selection activeCell="Y19" sqref="Y19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</cols>
  <sheetData>
    <row r="1" spans="1:18" ht="42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5.7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  <c r="M3" s="85"/>
      <c r="N3" s="85"/>
    </row>
    <row r="4" spans="1:18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</row>
    <row r="5" spans="1:18" ht="18" customHeight="1" x14ac:dyDescent="0.25">
      <c r="A5" s="84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8" ht="18" x14ac:dyDescent="0.25">
      <c r="A6" s="4"/>
      <c r="B6" s="5"/>
      <c r="C6" s="5"/>
      <c r="D6" s="5"/>
      <c r="E6" s="6"/>
      <c r="F6" s="7"/>
      <c r="G6" s="7"/>
      <c r="H6" s="7"/>
      <c r="I6" s="7"/>
      <c r="J6" s="7"/>
      <c r="K6" s="7"/>
      <c r="L6" s="7"/>
      <c r="M6" s="7"/>
      <c r="N6" s="8"/>
      <c r="O6" s="8">
        <v>7.5345000000000004</v>
      </c>
    </row>
    <row r="7" spans="1:18" ht="45.75" customHeight="1" x14ac:dyDescent="0.25">
      <c r="A7" s="9"/>
      <c r="B7" s="10"/>
      <c r="C7" s="10"/>
      <c r="D7" s="11"/>
      <c r="E7" s="12"/>
      <c r="F7" s="13" t="s">
        <v>3</v>
      </c>
      <c r="G7" s="14" t="s">
        <v>4</v>
      </c>
      <c r="H7" s="13" t="s">
        <v>5</v>
      </c>
      <c r="I7" s="14" t="s">
        <v>6</v>
      </c>
      <c r="J7" s="13" t="s">
        <v>7</v>
      </c>
      <c r="K7" s="14" t="s">
        <v>8</v>
      </c>
      <c r="L7" s="13" t="s">
        <v>9</v>
      </c>
      <c r="M7" s="14" t="s">
        <v>10</v>
      </c>
      <c r="N7" s="13" t="s">
        <v>11</v>
      </c>
      <c r="O7" s="14" t="s">
        <v>12</v>
      </c>
    </row>
    <row r="8" spans="1:18" x14ac:dyDescent="0.25">
      <c r="A8" s="87" t="s">
        <v>13</v>
      </c>
      <c r="B8" s="88"/>
      <c r="C8" s="88"/>
      <c r="D8" s="88"/>
      <c r="E8" s="89"/>
      <c r="F8" s="15">
        <v>4972767</v>
      </c>
      <c r="G8" s="15">
        <f t="shared" ref="G8:G14" si="0">F8/$O$6</f>
        <v>659999.60183157469</v>
      </c>
      <c r="H8" s="15">
        <v>5229950</v>
      </c>
      <c r="I8" s="15">
        <f t="shared" ref="I8:I14" si="1">H8/$O$6</f>
        <v>694133.6518680735</v>
      </c>
      <c r="J8" s="15">
        <v>5546750</v>
      </c>
      <c r="K8" s="15">
        <v>736180</v>
      </c>
      <c r="L8" s="15">
        <v>5757050</v>
      </c>
      <c r="M8" s="15">
        <v>764091</v>
      </c>
      <c r="N8" s="15">
        <v>5801300</v>
      </c>
      <c r="O8" s="15">
        <v>769965</v>
      </c>
    </row>
    <row r="9" spans="1:18" x14ac:dyDescent="0.25">
      <c r="A9" s="90" t="s">
        <v>14</v>
      </c>
      <c r="B9" s="89"/>
      <c r="C9" s="89"/>
      <c r="D9" s="89"/>
      <c r="E9" s="89"/>
      <c r="F9" s="15"/>
      <c r="G9" s="15">
        <f t="shared" si="0"/>
        <v>0</v>
      </c>
      <c r="H9" s="15"/>
      <c r="I9" s="15">
        <f t="shared" si="1"/>
        <v>0</v>
      </c>
      <c r="J9" s="15"/>
      <c r="K9" s="15">
        <f t="shared" ref="K9" si="2">J9/$O$6</f>
        <v>0</v>
      </c>
      <c r="L9" s="15"/>
      <c r="M9" s="15">
        <f t="shared" ref="M9" si="3">L9/$O$6</f>
        <v>0</v>
      </c>
      <c r="N9" s="15"/>
      <c r="O9" s="15">
        <f t="shared" ref="O9" si="4">N9/$O$6</f>
        <v>0</v>
      </c>
    </row>
    <row r="10" spans="1:18" x14ac:dyDescent="0.25">
      <c r="A10" s="81" t="s">
        <v>15</v>
      </c>
      <c r="B10" s="82"/>
      <c r="C10" s="82"/>
      <c r="D10" s="82"/>
      <c r="E10" s="83"/>
      <c r="F10" s="16">
        <f>F8+F9</f>
        <v>4972767</v>
      </c>
      <c r="G10" s="16">
        <f t="shared" si="0"/>
        <v>659999.60183157469</v>
      </c>
      <c r="H10" s="16">
        <f>H8+H9</f>
        <v>5229950</v>
      </c>
      <c r="I10" s="16">
        <f t="shared" si="1"/>
        <v>694133.6518680735</v>
      </c>
      <c r="J10" s="16">
        <f t="shared" ref="J10:O10" si="5">J8+J9</f>
        <v>5546750</v>
      </c>
      <c r="K10" s="16">
        <f t="shared" si="5"/>
        <v>736180</v>
      </c>
      <c r="L10" s="16">
        <f t="shared" si="5"/>
        <v>5757050</v>
      </c>
      <c r="M10" s="16">
        <f t="shared" si="5"/>
        <v>764091</v>
      </c>
      <c r="N10" s="16">
        <f t="shared" si="5"/>
        <v>5801300</v>
      </c>
      <c r="O10" s="16">
        <f t="shared" si="5"/>
        <v>769965</v>
      </c>
    </row>
    <row r="11" spans="1:18" x14ac:dyDescent="0.25">
      <c r="A11" s="93" t="s">
        <v>16</v>
      </c>
      <c r="B11" s="88"/>
      <c r="C11" s="88"/>
      <c r="D11" s="88"/>
      <c r="E11" s="88"/>
      <c r="F11" s="15">
        <v>4968918</v>
      </c>
      <c r="G11" s="15">
        <f t="shared" si="0"/>
        <v>659488.75174198684</v>
      </c>
      <c r="H11" s="15">
        <v>5229950</v>
      </c>
      <c r="I11" s="15">
        <f t="shared" si="1"/>
        <v>694133.6518680735</v>
      </c>
      <c r="J11" s="15">
        <v>5542750</v>
      </c>
      <c r="K11" s="15">
        <v>735650</v>
      </c>
      <c r="L11" s="15">
        <v>5755050</v>
      </c>
      <c r="M11" s="15">
        <v>763826</v>
      </c>
      <c r="N11" s="17">
        <v>5799300</v>
      </c>
      <c r="O11" s="15">
        <v>769700</v>
      </c>
    </row>
    <row r="12" spans="1:18" x14ac:dyDescent="0.25">
      <c r="A12" s="90" t="s">
        <v>17</v>
      </c>
      <c r="B12" s="89"/>
      <c r="C12" s="89"/>
      <c r="D12" s="89"/>
      <c r="E12" s="89"/>
      <c r="F12" s="15"/>
      <c r="G12" s="15">
        <f t="shared" si="0"/>
        <v>0</v>
      </c>
      <c r="H12" s="15"/>
      <c r="I12" s="15">
        <f t="shared" si="1"/>
        <v>0</v>
      </c>
      <c r="J12" s="15">
        <v>4000</v>
      </c>
      <c r="K12" s="15">
        <f>265+265</f>
        <v>530</v>
      </c>
      <c r="L12" s="15">
        <v>2000</v>
      </c>
      <c r="M12" s="15">
        <v>265</v>
      </c>
      <c r="N12" s="17">
        <v>2000</v>
      </c>
      <c r="O12" s="15">
        <v>265</v>
      </c>
    </row>
    <row r="13" spans="1:18" x14ac:dyDescent="0.25">
      <c r="A13" s="18" t="s">
        <v>18</v>
      </c>
      <c r="B13" s="19"/>
      <c r="C13" s="19"/>
      <c r="D13" s="19"/>
      <c r="E13" s="19"/>
      <c r="F13" s="16">
        <f>F11+F12</f>
        <v>4968918</v>
      </c>
      <c r="G13" s="16">
        <f t="shared" si="0"/>
        <v>659488.75174198684</v>
      </c>
      <c r="H13" s="16">
        <f>H11+H12</f>
        <v>5229950</v>
      </c>
      <c r="I13" s="16">
        <f t="shared" si="1"/>
        <v>694133.6518680735</v>
      </c>
      <c r="J13" s="16">
        <f t="shared" ref="J13:O13" si="6">J11+J12</f>
        <v>5546750</v>
      </c>
      <c r="K13" s="16">
        <f t="shared" si="6"/>
        <v>736180</v>
      </c>
      <c r="L13" s="16">
        <f t="shared" si="6"/>
        <v>5757050</v>
      </c>
      <c r="M13" s="16">
        <f t="shared" si="6"/>
        <v>764091</v>
      </c>
      <c r="N13" s="16">
        <f t="shared" si="6"/>
        <v>5801300</v>
      </c>
      <c r="O13" s="16">
        <f t="shared" si="6"/>
        <v>769965</v>
      </c>
      <c r="P13" s="20"/>
      <c r="Q13" s="20"/>
      <c r="R13" s="20"/>
    </row>
    <row r="14" spans="1:18" x14ac:dyDescent="0.25">
      <c r="A14" s="94" t="s">
        <v>19</v>
      </c>
      <c r="B14" s="82"/>
      <c r="C14" s="82"/>
      <c r="D14" s="82"/>
      <c r="E14" s="82"/>
      <c r="F14" s="16">
        <v>3849</v>
      </c>
      <c r="G14" s="16">
        <f t="shared" si="0"/>
        <v>510.85008958789564</v>
      </c>
      <c r="H14" s="16">
        <f>H10-H13</f>
        <v>0</v>
      </c>
      <c r="I14" s="16">
        <f t="shared" si="1"/>
        <v>0</v>
      </c>
      <c r="J14" s="16">
        <f t="shared" ref="J14:O14" si="7">J10-J13</f>
        <v>0</v>
      </c>
      <c r="K14" s="16">
        <f t="shared" si="7"/>
        <v>0</v>
      </c>
      <c r="L14" s="16">
        <f t="shared" si="7"/>
        <v>0</v>
      </c>
      <c r="M14" s="16">
        <f t="shared" si="7"/>
        <v>0</v>
      </c>
      <c r="N14" s="16">
        <f t="shared" si="7"/>
        <v>0</v>
      </c>
      <c r="O14" s="16">
        <f t="shared" si="7"/>
        <v>0</v>
      </c>
    </row>
    <row r="15" spans="1:18" ht="18" x14ac:dyDescent="0.25">
      <c r="A15" s="2"/>
      <c r="B15" s="21"/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2"/>
      <c r="O15" s="22"/>
    </row>
    <row r="16" spans="1:18" ht="18" customHeight="1" x14ac:dyDescent="0.25">
      <c r="A16" s="84" t="s">
        <v>20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5" ht="18" x14ac:dyDescent="0.25">
      <c r="A17" s="2"/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2"/>
    </row>
    <row r="18" spans="1:15" ht="38.25" x14ac:dyDescent="0.25">
      <c r="A18" s="9"/>
      <c r="B18" s="10"/>
      <c r="C18" s="10"/>
      <c r="D18" s="11"/>
      <c r="E18" s="12"/>
      <c r="F18" s="13" t="s">
        <v>3</v>
      </c>
      <c r="G18" s="14" t="s">
        <v>4</v>
      </c>
      <c r="H18" s="13" t="s">
        <v>5</v>
      </c>
      <c r="I18" s="14" t="s">
        <v>6</v>
      </c>
      <c r="J18" s="13" t="s">
        <v>7</v>
      </c>
      <c r="K18" s="14" t="s">
        <v>8</v>
      </c>
      <c r="L18" s="13" t="s">
        <v>9</v>
      </c>
      <c r="M18" s="14" t="s">
        <v>10</v>
      </c>
      <c r="N18" s="13" t="s">
        <v>11</v>
      </c>
      <c r="O18" s="14" t="s">
        <v>12</v>
      </c>
    </row>
    <row r="19" spans="1:15" ht="15.75" customHeight="1" x14ac:dyDescent="0.25">
      <c r="A19" s="87" t="s">
        <v>21</v>
      </c>
      <c r="B19" s="95"/>
      <c r="C19" s="95"/>
      <c r="D19" s="95"/>
      <c r="E19" s="96"/>
      <c r="F19" s="15"/>
      <c r="G19" s="15">
        <f t="shared" ref="G19:G24" si="8">F19/$O$6</f>
        <v>0</v>
      </c>
      <c r="H19" s="15"/>
      <c r="I19" s="15">
        <f t="shared" ref="I19:I24" si="9">H19/$O$6</f>
        <v>0</v>
      </c>
      <c r="J19" s="15"/>
      <c r="K19" s="15">
        <f>J19/$O$6</f>
        <v>0</v>
      </c>
      <c r="L19" s="15"/>
      <c r="M19" s="15">
        <f t="shared" ref="M19:M22" si="10">L19/$O$6</f>
        <v>0</v>
      </c>
      <c r="N19" s="15"/>
      <c r="O19" s="15">
        <f t="shared" ref="O19:O22" si="11">N19/$O$6</f>
        <v>0</v>
      </c>
    </row>
    <row r="20" spans="1:15" x14ac:dyDescent="0.25">
      <c r="A20" s="87" t="s">
        <v>22</v>
      </c>
      <c r="B20" s="88"/>
      <c r="C20" s="88"/>
      <c r="D20" s="88"/>
      <c r="E20" s="88"/>
      <c r="F20" s="15"/>
      <c r="G20" s="15">
        <f t="shared" si="8"/>
        <v>0</v>
      </c>
      <c r="H20" s="15"/>
      <c r="I20" s="15">
        <f t="shared" si="9"/>
        <v>0</v>
      </c>
      <c r="J20" s="15"/>
      <c r="K20" s="15">
        <f>J20/$O$6</f>
        <v>0</v>
      </c>
      <c r="L20" s="15"/>
      <c r="M20" s="15">
        <f t="shared" si="10"/>
        <v>0</v>
      </c>
      <c r="N20" s="15"/>
      <c r="O20" s="15">
        <f t="shared" si="11"/>
        <v>0</v>
      </c>
    </row>
    <row r="21" spans="1:15" x14ac:dyDescent="0.25">
      <c r="A21" s="97" t="s">
        <v>23</v>
      </c>
      <c r="B21" s="98"/>
      <c r="C21" s="98"/>
      <c r="D21" s="98"/>
      <c r="E21" s="99"/>
      <c r="F21" s="23"/>
      <c r="G21" s="15">
        <f t="shared" si="8"/>
        <v>0</v>
      </c>
      <c r="H21" s="23"/>
      <c r="I21" s="15">
        <f t="shared" si="9"/>
        <v>0</v>
      </c>
      <c r="J21" s="23"/>
      <c r="K21" s="15"/>
      <c r="L21" s="23"/>
      <c r="M21" s="15">
        <f t="shared" si="10"/>
        <v>0</v>
      </c>
      <c r="N21" s="24"/>
      <c r="O21" s="15">
        <f t="shared" si="11"/>
        <v>0</v>
      </c>
    </row>
    <row r="22" spans="1:15" x14ac:dyDescent="0.25">
      <c r="A22" s="97" t="s">
        <v>24</v>
      </c>
      <c r="B22" s="98"/>
      <c r="C22" s="98"/>
      <c r="D22" s="98"/>
      <c r="E22" s="99"/>
      <c r="F22" s="23"/>
      <c r="G22" s="15">
        <f t="shared" si="8"/>
        <v>0</v>
      </c>
      <c r="H22" s="25"/>
      <c r="I22" s="15">
        <f t="shared" si="9"/>
        <v>0</v>
      </c>
      <c r="J22" s="25"/>
      <c r="K22" s="15">
        <f>J22/$O$6</f>
        <v>0</v>
      </c>
      <c r="L22" s="25"/>
      <c r="M22" s="15">
        <f t="shared" si="10"/>
        <v>0</v>
      </c>
      <c r="N22" s="13"/>
      <c r="O22" s="15">
        <f t="shared" si="11"/>
        <v>0</v>
      </c>
    </row>
    <row r="23" spans="1:15" x14ac:dyDescent="0.25">
      <c r="A23" s="94" t="s">
        <v>25</v>
      </c>
      <c r="B23" s="82"/>
      <c r="C23" s="82"/>
      <c r="D23" s="82"/>
      <c r="E23" s="82"/>
      <c r="F23" s="16"/>
      <c r="G23" s="16">
        <f t="shared" si="8"/>
        <v>0</v>
      </c>
      <c r="H23" s="16"/>
      <c r="I23" s="16">
        <f t="shared" si="9"/>
        <v>0</v>
      </c>
      <c r="J23" s="16">
        <f>J19-J20+J21-J22</f>
        <v>0</v>
      </c>
      <c r="K23" s="16">
        <f>K19-K20+K21+K22</f>
        <v>0</v>
      </c>
      <c r="L23" s="16">
        <f>L19-L20+L21-L22</f>
        <v>0</v>
      </c>
      <c r="M23" s="16">
        <f>M19-M20+M21+M22</f>
        <v>0</v>
      </c>
      <c r="N23" s="16">
        <f>N19-N20+N21-N22</f>
        <v>0</v>
      </c>
      <c r="O23" s="16">
        <f>O19-O20+O21+O22</f>
        <v>0</v>
      </c>
    </row>
    <row r="24" spans="1:15" x14ac:dyDescent="0.25">
      <c r="A24" s="93" t="s">
        <v>26</v>
      </c>
      <c r="B24" s="88"/>
      <c r="C24" s="88"/>
      <c r="D24" s="88"/>
      <c r="E24" s="88"/>
      <c r="F24" s="15"/>
      <c r="G24" s="15">
        <f t="shared" si="8"/>
        <v>0</v>
      </c>
      <c r="H24" s="15">
        <f>H14+H23</f>
        <v>0</v>
      </c>
      <c r="I24" s="15">
        <f t="shared" si="9"/>
        <v>0</v>
      </c>
      <c r="J24" s="15">
        <f t="shared" ref="J24:O24" si="12">J14+J23</f>
        <v>0</v>
      </c>
      <c r="K24" s="15">
        <f t="shared" si="12"/>
        <v>0</v>
      </c>
      <c r="L24" s="15">
        <f t="shared" si="12"/>
        <v>0</v>
      </c>
      <c r="M24" s="15">
        <f t="shared" si="12"/>
        <v>0</v>
      </c>
      <c r="N24" s="15">
        <f t="shared" si="12"/>
        <v>0</v>
      </c>
      <c r="O24" s="15">
        <f t="shared" si="12"/>
        <v>0</v>
      </c>
    </row>
    <row r="25" spans="1:15" ht="11.25" customHeight="1" x14ac:dyDescent="0.25">
      <c r="A25" s="2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29.25" customHeight="1" x14ac:dyDescent="0.25">
      <c r="A26" s="91" t="s">
        <v>27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5" ht="8.25" customHeight="1" x14ac:dyDescent="0.25"/>
    <row r="28" spans="1:15" x14ac:dyDescent="0.25">
      <c r="A28" s="91" t="s">
        <v>28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5" ht="9" customHeight="1" x14ac:dyDescent="0.25"/>
  </sheetData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1"/>
  <sheetViews>
    <sheetView zoomScale="85" zoomScaleNormal="85" workbookViewId="0">
      <selection activeCell="O10" sqref="O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5.75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85"/>
    </row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</row>
    <row r="4" spans="1:17" ht="18" customHeight="1" x14ac:dyDescent="0.25">
      <c r="A4" s="84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7" ht="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</row>
    <row r="6" spans="1:17" ht="15.75" x14ac:dyDescent="0.25">
      <c r="A6" s="84" t="s">
        <v>30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7" ht="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29">
        <v>7.5345000000000004</v>
      </c>
    </row>
    <row r="8" spans="1:17" ht="34.5" customHeight="1" x14ac:dyDescent="0.25">
      <c r="A8" s="30" t="s">
        <v>31</v>
      </c>
      <c r="B8" s="31" t="s">
        <v>32</v>
      </c>
      <c r="C8" s="31" t="s">
        <v>33</v>
      </c>
      <c r="D8" s="31" t="s">
        <v>34</v>
      </c>
      <c r="E8" s="31" t="s">
        <v>35</v>
      </c>
      <c r="F8" s="32" t="s">
        <v>36</v>
      </c>
      <c r="G8" s="30" t="s">
        <v>37</v>
      </c>
      <c r="H8" s="14" t="s">
        <v>38</v>
      </c>
      <c r="I8" s="30" t="s">
        <v>39</v>
      </c>
      <c r="J8" s="14" t="s">
        <v>40</v>
      </c>
      <c r="K8" s="30" t="s">
        <v>41</v>
      </c>
      <c r="L8" s="14" t="s">
        <v>42</v>
      </c>
      <c r="M8" s="30" t="s">
        <v>43</v>
      </c>
      <c r="N8" s="14" t="s">
        <v>44</v>
      </c>
    </row>
    <row r="9" spans="1:17" ht="24" customHeight="1" x14ac:dyDescent="0.25">
      <c r="A9" s="33">
        <v>6</v>
      </c>
      <c r="B9" s="33"/>
      <c r="C9" s="33"/>
      <c r="D9" s="33" t="s">
        <v>45</v>
      </c>
      <c r="E9" s="34">
        <f>E10+E13+E27+E31+E35+E38+E41</f>
        <v>4973057</v>
      </c>
      <c r="F9" s="34">
        <f>F13+F27+F31+F35+F38+F41</f>
        <v>660038.09144601494</v>
      </c>
      <c r="G9" s="34">
        <f>G13+G27+G31+G35+G38+G41</f>
        <v>5229950</v>
      </c>
      <c r="H9" s="34">
        <f>H13+H27+H31+H35+H38+H41</f>
        <v>694133.33685048774</v>
      </c>
      <c r="I9" s="34">
        <f t="shared" ref="I9:M9" si="0">I13+I27+I31+I35+I38+I41</f>
        <v>5546750</v>
      </c>
      <c r="J9" s="34">
        <f>J13+J27+J31+J35+J38+J41</f>
        <v>736180</v>
      </c>
      <c r="K9" s="34">
        <f t="shared" si="0"/>
        <v>5757050</v>
      </c>
      <c r="L9" s="34">
        <f>L13+L27+L31+L35+L38+L41</f>
        <v>764091</v>
      </c>
      <c r="M9" s="34">
        <f t="shared" si="0"/>
        <v>5801300</v>
      </c>
      <c r="N9" s="34">
        <f>N13+N27+N31+N35+N38+N41</f>
        <v>769965</v>
      </c>
      <c r="O9" s="20"/>
      <c r="P9" s="20"/>
      <c r="Q9" s="20"/>
    </row>
    <row r="10" spans="1:17" ht="29.25" customHeight="1" x14ac:dyDescent="0.25">
      <c r="A10" s="35"/>
      <c r="B10" s="36">
        <v>61</v>
      </c>
      <c r="C10" s="37"/>
      <c r="D10" s="38" t="s">
        <v>46</v>
      </c>
      <c r="E10" s="39">
        <f t="shared" ref="E10:N10" si="1">E11+E12</f>
        <v>0</v>
      </c>
      <c r="F10" s="39">
        <f t="shared" si="1"/>
        <v>0</v>
      </c>
      <c r="G10" s="39">
        <f t="shared" si="1"/>
        <v>0</v>
      </c>
      <c r="H10" s="39">
        <f t="shared" si="1"/>
        <v>0</v>
      </c>
      <c r="I10" s="39">
        <f t="shared" si="1"/>
        <v>0</v>
      </c>
      <c r="J10" s="39">
        <f t="shared" si="1"/>
        <v>0</v>
      </c>
      <c r="K10" s="39">
        <f t="shared" si="1"/>
        <v>0</v>
      </c>
      <c r="L10" s="39">
        <f t="shared" si="1"/>
        <v>0</v>
      </c>
      <c r="M10" s="39">
        <f t="shared" si="1"/>
        <v>0</v>
      </c>
      <c r="N10" s="39">
        <f t="shared" si="1"/>
        <v>0</v>
      </c>
    </row>
    <row r="11" spans="1:17" x14ac:dyDescent="0.25">
      <c r="A11" s="35"/>
      <c r="B11" s="40"/>
      <c r="C11" s="41">
        <v>11</v>
      </c>
      <c r="D11" s="37" t="s">
        <v>47</v>
      </c>
      <c r="E11" s="42"/>
      <c r="F11" s="42">
        <f>E11/$N$7</f>
        <v>0</v>
      </c>
      <c r="G11" s="43"/>
      <c r="H11" s="42">
        <f>G11/$N$7</f>
        <v>0</v>
      </c>
      <c r="I11" s="43"/>
      <c r="J11" s="42">
        <f>I11/$N$7</f>
        <v>0</v>
      </c>
      <c r="K11" s="43"/>
      <c r="L11" s="42">
        <f>K11/$N$7</f>
        <v>0</v>
      </c>
      <c r="M11" s="43"/>
      <c r="N11" s="42">
        <f>M11/$N$7</f>
        <v>0</v>
      </c>
    </row>
    <row r="12" spans="1:17" x14ac:dyDescent="0.25">
      <c r="A12" s="35"/>
      <c r="B12" s="40"/>
      <c r="C12" s="41">
        <v>41</v>
      </c>
      <c r="D12" s="41" t="s">
        <v>48</v>
      </c>
      <c r="E12" s="42"/>
      <c r="F12" s="42">
        <f>E12/$N$7</f>
        <v>0</v>
      </c>
      <c r="G12" s="43"/>
      <c r="H12" s="42">
        <f>G12/$N$7</f>
        <v>0</v>
      </c>
      <c r="I12" s="43"/>
      <c r="J12" s="42">
        <f>I12/$N$7</f>
        <v>0</v>
      </c>
      <c r="K12" s="43"/>
      <c r="L12" s="42">
        <f>K12/$N$7</f>
        <v>0</v>
      </c>
      <c r="M12" s="43"/>
      <c r="N12" s="42">
        <f>M12/$N$7</f>
        <v>0</v>
      </c>
    </row>
    <row r="13" spans="1:17" ht="38.25" x14ac:dyDescent="0.25">
      <c r="A13" s="35"/>
      <c r="B13" s="36">
        <v>63</v>
      </c>
      <c r="C13" s="37"/>
      <c r="D13" s="36" t="s">
        <v>49</v>
      </c>
      <c r="E13" s="39">
        <f t="shared" ref="E13:N13" si="2">E14+E19+E21+E23+E25</f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9">
        <f t="shared" si="2"/>
        <v>0</v>
      </c>
      <c r="L13" s="39">
        <f t="shared" si="2"/>
        <v>0</v>
      </c>
      <c r="M13" s="39">
        <f t="shared" si="2"/>
        <v>0</v>
      </c>
      <c r="N13" s="39">
        <f t="shared" si="2"/>
        <v>0</v>
      </c>
    </row>
    <row r="14" spans="1:17" ht="38.25" x14ac:dyDescent="0.25">
      <c r="A14" s="35"/>
      <c r="B14" s="40">
        <v>632</v>
      </c>
      <c r="C14" s="37"/>
      <c r="D14" s="44" t="s">
        <v>50</v>
      </c>
      <c r="E14" s="42">
        <f t="shared" ref="E14:N14" si="3">E15+E16+E17+E18</f>
        <v>0</v>
      </c>
      <c r="F14" s="42">
        <f t="shared" si="3"/>
        <v>0</v>
      </c>
      <c r="G14" s="42">
        <f t="shared" si="3"/>
        <v>0</v>
      </c>
      <c r="H14" s="42">
        <f t="shared" si="3"/>
        <v>0</v>
      </c>
      <c r="I14" s="42">
        <f t="shared" si="3"/>
        <v>0</v>
      </c>
      <c r="J14" s="42">
        <f t="shared" si="3"/>
        <v>0</v>
      </c>
      <c r="K14" s="42">
        <f t="shared" si="3"/>
        <v>0</v>
      </c>
      <c r="L14" s="42">
        <f t="shared" si="3"/>
        <v>0</v>
      </c>
      <c r="M14" s="42">
        <f t="shared" si="3"/>
        <v>0</v>
      </c>
      <c r="N14" s="42">
        <f t="shared" si="3"/>
        <v>0</v>
      </c>
    </row>
    <row r="15" spans="1:17" x14ac:dyDescent="0.25">
      <c r="A15" s="35"/>
      <c r="B15" s="40"/>
      <c r="C15" s="37">
        <v>51</v>
      </c>
      <c r="D15" s="45" t="s">
        <v>51</v>
      </c>
      <c r="E15" s="42"/>
      <c r="F15" s="42">
        <f>E15/$N$7</f>
        <v>0</v>
      </c>
      <c r="G15" s="43"/>
      <c r="H15" s="42">
        <f>G15/$N$7</f>
        <v>0</v>
      </c>
      <c r="I15" s="43"/>
      <c r="J15" s="42">
        <f>I15/$N$7</f>
        <v>0</v>
      </c>
      <c r="K15" s="43"/>
      <c r="L15" s="42">
        <f>K15/$N$7</f>
        <v>0</v>
      </c>
      <c r="M15" s="43"/>
      <c r="N15" s="42">
        <f>M15/$N$7</f>
        <v>0</v>
      </c>
    </row>
    <row r="16" spans="1:17" x14ac:dyDescent="0.25">
      <c r="A16" s="35"/>
      <c r="B16" s="40"/>
      <c r="C16" s="41">
        <v>52</v>
      </c>
      <c r="D16" s="41" t="s">
        <v>52</v>
      </c>
      <c r="E16" s="42"/>
      <c r="F16" s="42">
        <f>E16/$N$7</f>
        <v>0</v>
      </c>
      <c r="G16" s="43"/>
      <c r="H16" s="42">
        <f>G16/$N$7</f>
        <v>0</v>
      </c>
      <c r="I16" s="43"/>
      <c r="J16" s="42">
        <f>I16/$N$7</f>
        <v>0</v>
      </c>
      <c r="K16" s="43"/>
      <c r="L16" s="42">
        <f>K16/$N$7</f>
        <v>0</v>
      </c>
      <c r="M16" s="43"/>
      <c r="N16" s="42">
        <f>M16/$N$7</f>
        <v>0</v>
      </c>
    </row>
    <row r="17" spans="1:14" x14ac:dyDescent="0.25">
      <c r="A17" s="35"/>
      <c r="B17" s="40"/>
      <c r="C17" s="41">
        <v>61</v>
      </c>
      <c r="D17" s="41" t="s">
        <v>53</v>
      </c>
      <c r="E17" s="42"/>
      <c r="F17" s="42">
        <f>E17/$N$7</f>
        <v>0</v>
      </c>
      <c r="G17" s="43"/>
      <c r="H17" s="42">
        <f>G17/$N$7</f>
        <v>0</v>
      </c>
      <c r="I17" s="43"/>
      <c r="J17" s="42">
        <f>I17/$N$7</f>
        <v>0</v>
      </c>
      <c r="K17" s="43"/>
      <c r="L17" s="42">
        <f>K17/$N$7</f>
        <v>0</v>
      </c>
      <c r="M17" s="43"/>
      <c r="N17" s="42">
        <f>M17/$N$7</f>
        <v>0</v>
      </c>
    </row>
    <row r="18" spans="1:14" x14ac:dyDescent="0.25">
      <c r="A18" s="35"/>
      <c r="B18" s="40"/>
      <c r="C18" s="41">
        <v>561</v>
      </c>
      <c r="D18" s="41" t="s">
        <v>54</v>
      </c>
      <c r="E18" s="42"/>
      <c r="F18" s="42">
        <f>E18/$N$7</f>
        <v>0</v>
      </c>
      <c r="G18" s="43"/>
      <c r="H18" s="42">
        <f>G18/$N$7</f>
        <v>0</v>
      </c>
      <c r="I18" s="43"/>
      <c r="J18" s="42">
        <f>I18/$N$7</f>
        <v>0</v>
      </c>
      <c r="K18" s="43"/>
      <c r="L18" s="42">
        <f>K18/$N$7</f>
        <v>0</v>
      </c>
      <c r="M18" s="43"/>
      <c r="N18" s="42">
        <f>M18/$N$7</f>
        <v>0</v>
      </c>
    </row>
    <row r="19" spans="1:14" ht="51" x14ac:dyDescent="0.25">
      <c r="A19" s="35"/>
      <c r="B19" s="40">
        <v>633</v>
      </c>
      <c r="C19" s="37"/>
      <c r="D19" s="45" t="s">
        <v>55</v>
      </c>
      <c r="E19" s="42">
        <f t="shared" ref="E19:N19" si="4">E20</f>
        <v>0</v>
      </c>
      <c r="F19" s="42">
        <f t="shared" si="4"/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42">
        <f t="shared" si="4"/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</row>
    <row r="20" spans="1:14" x14ac:dyDescent="0.25">
      <c r="A20" s="35"/>
      <c r="B20" s="40"/>
      <c r="C20" s="37">
        <v>52</v>
      </c>
      <c r="D20" s="41" t="s">
        <v>52</v>
      </c>
      <c r="E20" s="42"/>
      <c r="F20" s="42">
        <f>E20/$N$7</f>
        <v>0</v>
      </c>
      <c r="G20" s="43"/>
      <c r="H20" s="42">
        <f>G20/$N$7</f>
        <v>0</v>
      </c>
      <c r="I20" s="43"/>
      <c r="J20" s="42">
        <f>I20/$N$7</f>
        <v>0</v>
      </c>
      <c r="K20" s="43"/>
      <c r="L20" s="42">
        <f>K20/$N$7</f>
        <v>0</v>
      </c>
      <c r="M20" s="43"/>
      <c r="N20" s="42">
        <f>M20/$N$7</f>
        <v>0</v>
      </c>
    </row>
    <row r="21" spans="1:14" ht="38.25" x14ac:dyDescent="0.25">
      <c r="A21" s="35"/>
      <c r="B21" s="40">
        <v>634</v>
      </c>
      <c r="C21" s="37"/>
      <c r="D21" s="45" t="s">
        <v>56</v>
      </c>
      <c r="E21" s="42">
        <f t="shared" ref="E21:N21" si="5">E22</f>
        <v>0</v>
      </c>
      <c r="F21" s="42">
        <f t="shared" si="5"/>
        <v>0</v>
      </c>
      <c r="G21" s="42">
        <f t="shared" si="5"/>
        <v>0</v>
      </c>
      <c r="H21" s="42">
        <f t="shared" si="5"/>
        <v>0</v>
      </c>
      <c r="I21" s="42">
        <f t="shared" si="5"/>
        <v>0</v>
      </c>
      <c r="J21" s="42">
        <f t="shared" si="5"/>
        <v>0</v>
      </c>
      <c r="K21" s="42">
        <f t="shared" si="5"/>
        <v>0</v>
      </c>
      <c r="L21" s="42">
        <f t="shared" si="5"/>
        <v>0</v>
      </c>
      <c r="M21" s="42">
        <f t="shared" si="5"/>
        <v>0</v>
      </c>
      <c r="N21" s="42">
        <f t="shared" si="5"/>
        <v>0</v>
      </c>
    </row>
    <row r="22" spans="1:14" x14ac:dyDescent="0.25">
      <c r="A22" s="35"/>
      <c r="B22" s="40"/>
      <c r="C22" s="37">
        <v>52</v>
      </c>
      <c r="D22" s="41" t="s">
        <v>52</v>
      </c>
      <c r="E22" s="42"/>
      <c r="F22" s="42">
        <f>E22/$N$7</f>
        <v>0</v>
      </c>
      <c r="G22" s="43"/>
      <c r="H22" s="42">
        <f>G22/$N$7</f>
        <v>0</v>
      </c>
      <c r="I22" s="43"/>
      <c r="J22" s="42">
        <f>I22/$N$7</f>
        <v>0</v>
      </c>
      <c r="K22" s="43"/>
      <c r="L22" s="42">
        <f>K22/$N$7</f>
        <v>0</v>
      </c>
      <c r="M22" s="43"/>
      <c r="N22" s="42">
        <f>M22/$N$7</f>
        <v>0</v>
      </c>
    </row>
    <row r="23" spans="1:14" ht="51" x14ac:dyDescent="0.25">
      <c r="A23" s="35"/>
      <c r="B23" s="40">
        <v>636</v>
      </c>
      <c r="C23" s="37"/>
      <c r="D23" s="46" t="s">
        <v>57</v>
      </c>
      <c r="E23" s="42">
        <f t="shared" ref="E23:N23" si="6">E24</f>
        <v>0</v>
      </c>
      <c r="F23" s="42">
        <f t="shared" si="6"/>
        <v>0</v>
      </c>
      <c r="G23" s="42">
        <f t="shared" si="6"/>
        <v>0</v>
      </c>
      <c r="H23" s="42">
        <f t="shared" si="6"/>
        <v>0</v>
      </c>
      <c r="I23" s="42">
        <f t="shared" si="6"/>
        <v>0</v>
      </c>
      <c r="J23" s="42">
        <f t="shared" si="6"/>
        <v>0</v>
      </c>
      <c r="K23" s="42">
        <f t="shared" si="6"/>
        <v>0</v>
      </c>
      <c r="L23" s="42">
        <f t="shared" si="6"/>
        <v>0</v>
      </c>
      <c r="M23" s="42">
        <f t="shared" si="6"/>
        <v>0</v>
      </c>
      <c r="N23" s="42">
        <f t="shared" si="6"/>
        <v>0</v>
      </c>
    </row>
    <row r="24" spans="1:14" x14ac:dyDescent="0.25">
      <c r="A24" s="47"/>
      <c r="B24" s="47"/>
      <c r="C24" s="37">
        <v>52</v>
      </c>
      <c r="D24" s="41" t="s">
        <v>52</v>
      </c>
      <c r="E24" s="42"/>
      <c r="F24" s="42">
        <f>E24/$N$7</f>
        <v>0</v>
      </c>
      <c r="G24" s="43"/>
      <c r="H24" s="42">
        <f>G24/$N$7</f>
        <v>0</v>
      </c>
      <c r="I24" s="43"/>
      <c r="J24" s="42">
        <f>I24/$N$7</f>
        <v>0</v>
      </c>
      <c r="K24" s="43"/>
      <c r="L24" s="42">
        <f>K24/$N$7</f>
        <v>0</v>
      </c>
      <c r="M24" s="43"/>
      <c r="N24" s="42">
        <f>M24/$N$7</f>
        <v>0</v>
      </c>
    </row>
    <row r="25" spans="1:14" ht="38.25" x14ac:dyDescent="0.25">
      <c r="A25" s="48"/>
      <c r="B25" s="47">
        <v>639</v>
      </c>
      <c r="C25" s="37"/>
      <c r="D25" s="49" t="s">
        <v>58</v>
      </c>
      <c r="E25" s="42">
        <f t="shared" ref="E25:N25" si="7">E26</f>
        <v>0</v>
      </c>
      <c r="F25" s="42">
        <f t="shared" si="7"/>
        <v>0</v>
      </c>
      <c r="G25" s="42">
        <f t="shared" si="7"/>
        <v>0</v>
      </c>
      <c r="H25" s="42">
        <f t="shared" si="7"/>
        <v>0</v>
      </c>
      <c r="I25" s="42">
        <f t="shared" si="7"/>
        <v>0</v>
      </c>
      <c r="J25" s="42">
        <f t="shared" si="7"/>
        <v>0</v>
      </c>
      <c r="K25" s="42">
        <f t="shared" si="7"/>
        <v>0</v>
      </c>
      <c r="L25" s="42">
        <f t="shared" si="7"/>
        <v>0</v>
      </c>
      <c r="M25" s="42">
        <f t="shared" si="7"/>
        <v>0</v>
      </c>
      <c r="N25" s="42">
        <f t="shared" si="7"/>
        <v>0</v>
      </c>
    </row>
    <row r="26" spans="1:14" x14ac:dyDescent="0.25">
      <c r="A26" s="47"/>
      <c r="B26" s="47"/>
      <c r="C26" s="37">
        <v>52</v>
      </c>
      <c r="D26" s="41" t="s">
        <v>52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23.25" customHeight="1" x14ac:dyDescent="0.25">
      <c r="A27" s="47"/>
      <c r="B27" s="50">
        <v>64</v>
      </c>
      <c r="C27" s="41"/>
      <c r="D27" s="36" t="s">
        <v>59</v>
      </c>
      <c r="E27" s="39">
        <f t="shared" ref="E27:N27" si="8">E28+E30+E29</f>
        <v>0</v>
      </c>
      <c r="F27" s="39">
        <f t="shared" si="8"/>
        <v>0</v>
      </c>
      <c r="G27" s="39">
        <f t="shared" si="8"/>
        <v>0</v>
      </c>
      <c r="H27" s="39">
        <f t="shared" si="8"/>
        <v>0</v>
      </c>
      <c r="I27" s="39">
        <f t="shared" si="8"/>
        <v>0</v>
      </c>
      <c r="J27" s="39">
        <f t="shared" si="8"/>
        <v>0</v>
      </c>
      <c r="K27" s="39">
        <f t="shared" si="8"/>
        <v>0</v>
      </c>
      <c r="L27" s="39">
        <f t="shared" si="8"/>
        <v>0</v>
      </c>
      <c r="M27" s="39">
        <f t="shared" si="8"/>
        <v>0</v>
      </c>
      <c r="N27" s="39">
        <f t="shared" si="8"/>
        <v>0</v>
      </c>
    </row>
    <row r="28" spans="1:14" x14ac:dyDescent="0.25">
      <c r="A28" s="47"/>
      <c r="B28" s="48"/>
      <c r="C28" s="41">
        <v>11</v>
      </c>
      <c r="D28" s="37" t="s">
        <v>47</v>
      </c>
      <c r="E28" s="42"/>
      <c r="F28" s="42">
        <f>E28/$N$7</f>
        <v>0</v>
      </c>
      <c r="G28" s="42"/>
      <c r="H28" s="42">
        <f>G28/$N$7</f>
        <v>0</v>
      </c>
      <c r="I28" s="42"/>
      <c r="J28" s="42">
        <f>I28/$N$7</f>
        <v>0</v>
      </c>
      <c r="K28" s="42"/>
      <c r="L28" s="42">
        <f>K28/$N$7</f>
        <v>0</v>
      </c>
      <c r="M28" s="42"/>
      <c r="N28" s="42">
        <f>M28/$N$7</f>
        <v>0</v>
      </c>
    </row>
    <row r="29" spans="1:14" x14ac:dyDescent="0.25">
      <c r="A29" s="47"/>
      <c r="B29" s="48"/>
      <c r="C29" s="41">
        <v>41</v>
      </c>
      <c r="D29" s="41" t="s">
        <v>48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25.5" x14ac:dyDescent="0.25">
      <c r="A30" s="47"/>
      <c r="B30" s="48"/>
      <c r="C30" s="41">
        <v>43</v>
      </c>
      <c r="D30" s="37" t="s">
        <v>60</v>
      </c>
      <c r="E30" s="42"/>
      <c r="F30" s="42">
        <f>E30/$N$7</f>
        <v>0</v>
      </c>
      <c r="G30" s="42"/>
      <c r="H30" s="42">
        <f>G30/$N$7</f>
        <v>0</v>
      </c>
      <c r="I30" s="42"/>
      <c r="J30" s="42">
        <f>I30/$N$7</f>
        <v>0</v>
      </c>
      <c r="K30" s="42"/>
      <c r="L30" s="42">
        <f>K30/$N$7</f>
        <v>0</v>
      </c>
      <c r="M30" s="42"/>
      <c r="N30" s="42">
        <f>M30/$N$7</f>
        <v>0</v>
      </c>
    </row>
    <row r="31" spans="1:14" ht="51" x14ac:dyDescent="0.25">
      <c r="A31" s="47"/>
      <c r="B31" s="50">
        <v>65</v>
      </c>
      <c r="C31" s="41"/>
      <c r="D31" s="36" t="s">
        <v>61</v>
      </c>
      <c r="E31" s="39">
        <f t="shared" ref="E31:N31" si="9">E32</f>
        <v>12170</v>
      </c>
      <c r="F31" s="39">
        <f t="shared" si="9"/>
        <v>1615.2365784059989</v>
      </c>
      <c r="G31" s="39">
        <f t="shared" si="9"/>
        <v>0</v>
      </c>
      <c r="H31" s="39">
        <f t="shared" si="9"/>
        <v>0</v>
      </c>
      <c r="I31" s="39">
        <f t="shared" si="9"/>
        <v>0</v>
      </c>
      <c r="J31" s="39">
        <f t="shared" si="9"/>
        <v>0</v>
      </c>
      <c r="K31" s="39">
        <f t="shared" si="9"/>
        <v>0</v>
      </c>
      <c r="L31" s="39">
        <f t="shared" si="9"/>
        <v>0</v>
      </c>
      <c r="M31" s="39">
        <f t="shared" si="9"/>
        <v>0</v>
      </c>
      <c r="N31" s="39">
        <f t="shared" si="9"/>
        <v>0</v>
      </c>
    </row>
    <row r="32" spans="1:14" ht="27" customHeight="1" x14ac:dyDescent="0.25">
      <c r="A32" s="48"/>
      <c r="B32" s="48">
        <v>652</v>
      </c>
      <c r="C32" s="41"/>
      <c r="D32" s="37" t="s">
        <v>62</v>
      </c>
      <c r="E32" s="51">
        <f t="shared" ref="E32:N32" si="10">E33+E34</f>
        <v>12170</v>
      </c>
      <c r="F32" s="51">
        <f t="shared" si="10"/>
        <v>1615.2365784059989</v>
      </c>
      <c r="G32" s="51">
        <f t="shared" si="10"/>
        <v>0</v>
      </c>
      <c r="H32" s="51">
        <f t="shared" si="10"/>
        <v>0</v>
      </c>
      <c r="I32" s="51">
        <f t="shared" si="10"/>
        <v>0</v>
      </c>
      <c r="J32" s="51">
        <f t="shared" si="10"/>
        <v>0</v>
      </c>
      <c r="K32" s="51">
        <f t="shared" si="10"/>
        <v>0</v>
      </c>
      <c r="L32" s="51">
        <f t="shared" si="10"/>
        <v>0</v>
      </c>
      <c r="M32" s="51">
        <f t="shared" si="10"/>
        <v>0</v>
      </c>
      <c r="N32" s="51">
        <f t="shared" si="10"/>
        <v>0</v>
      </c>
    </row>
    <row r="33" spans="1:14" x14ac:dyDescent="0.25">
      <c r="A33" s="47"/>
      <c r="B33" s="48"/>
      <c r="C33" s="41">
        <v>11</v>
      </c>
      <c r="D33" s="37" t="s">
        <v>47</v>
      </c>
      <c r="E33" s="42">
        <v>12170</v>
      </c>
      <c r="F33" s="42">
        <f>E33/$N$7</f>
        <v>1615.2365784059989</v>
      </c>
      <c r="G33" s="42"/>
      <c r="H33" s="42">
        <f>G33/$N$7</f>
        <v>0</v>
      </c>
      <c r="I33" s="42"/>
      <c r="J33" s="42">
        <f>I33/$N$7</f>
        <v>0</v>
      </c>
      <c r="K33" s="42"/>
      <c r="L33" s="42">
        <f>K33/$N$7</f>
        <v>0</v>
      </c>
      <c r="M33" s="42"/>
      <c r="N33" s="42">
        <f>M33/$N$7</f>
        <v>0</v>
      </c>
    </row>
    <row r="34" spans="1:14" ht="25.5" x14ac:dyDescent="0.25">
      <c r="A34" s="47"/>
      <c r="B34" s="48"/>
      <c r="C34" s="41">
        <v>43</v>
      </c>
      <c r="D34" s="37" t="s">
        <v>60</v>
      </c>
      <c r="E34" s="42"/>
      <c r="F34" s="42">
        <f>E34/$N$7</f>
        <v>0</v>
      </c>
      <c r="G34" s="42"/>
      <c r="H34" s="42">
        <f>G34/$N$7</f>
        <v>0</v>
      </c>
      <c r="I34" s="42"/>
      <c r="J34" s="42">
        <f>I34/$N$7</f>
        <v>0</v>
      </c>
      <c r="K34" s="42"/>
      <c r="L34" s="42">
        <f>K34/$N$7</f>
        <v>0</v>
      </c>
      <c r="M34" s="42"/>
      <c r="N34" s="42">
        <f>M34/$N$7</f>
        <v>0</v>
      </c>
    </row>
    <row r="35" spans="1:14" ht="38.25" x14ac:dyDescent="0.25">
      <c r="A35" s="47"/>
      <c r="B35" s="50">
        <v>66</v>
      </c>
      <c r="C35" s="41"/>
      <c r="D35" s="36" t="s">
        <v>63</v>
      </c>
      <c r="E35" s="39">
        <f t="shared" ref="E35:N35" si="11">E36+E37</f>
        <v>6111</v>
      </c>
      <c r="F35" s="39">
        <f t="shared" si="11"/>
        <v>811.06908222177981</v>
      </c>
      <c r="G35" s="39">
        <f t="shared" si="11"/>
        <v>6000</v>
      </c>
      <c r="H35" s="39">
        <f t="shared" si="11"/>
        <v>796.33685048775624</v>
      </c>
      <c r="I35" s="39">
        <f t="shared" si="11"/>
        <v>6000</v>
      </c>
      <c r="J35" s="39">
        <f t="shared" si="11"/>
        <v>796</v>
      </c>
      <c r="K35" s="39">
        <f t="shared" si="11"/>
        <v>6000</v>
      </c>
      <c r="L35" s="39">
        <f t="shared" si="11"/>
        <v>796</v>
      </c>
      <c r="M35" s="39">
        <f t="shared" si="11"/>
        <v>6000</v>
      </c>
      <c r="N35" s="39">
        <f t="shared" si="11"/>
        <v>796</v>
      </c>
    </row>
    <row r="36" spans="1:14" ht="16.5" customHeight="1" x14ac:dyDescent="0.25">
      <c r="A36" s="47"/>
      <c r="B36" s="52"/>
      <c r="C36" s="41">
        <v>31</v>
      </c>
      <c r="D36" s="37" t="s">
        <v>64</v>
      </c>
      <c r="E36" s="42">
        <v>6111</v>
      </c>
      <c r="F36" s="42">
        <f>E36/$N$7</f>
        <v>811.06908222177981</v>
      </c>
      <c r="G36" s="43">
        <v>6000</v>
      </c>
      <c r="H36" s="42">
        <f>G36/$N$7</f>
        <v>796.33685048775624</v>
      </c>
      <c r="I36" s="43">
        <v>6000</v>
      </c>
      <c r="J36" s="42">
        <v>796</v>
      </c>
      <c r="K36" s="43">
        <v>6000</v>
      </c>
      <c r="L36" s="42">
        <v>796</v>
      </c>
      <c r="M36" s="43">
        <v>6000</v>
      </c>
      <c r="N36" s="42">
        <v>796</v>
      </c>
    </row>
    <row r="37" spans="1:14" x14ac:dyDescent="0.25">
      <c r="A37" s="47"/>
      <c r="B37" s="52"/>
      <c r="C37" s="53">
        <v>61</v>
      </c>
      <c r="D37" s="40" t="s">
        <v>53</v>
      </c>
      <c r="E37" s="42"/>
      <c r="F37" s="42">
        <f>E37/$N$7</f>
        <v>0</v>
      </c>
      <c r="G37" s="42"/>
      <c r="H37" s="42">
        <f>G37/$N$7</f>
        <v>0</v>
      </c>
      <c r="I37" s="42"/>
      <c r="J37" s="42">
        <f>I37/$N$7</f>
        <v>0</v>
      </c>
      <c r="K37" s="42"/>
      <c r="L37" s="42">
        <f>K37/$N$7</f>
        <v>0</v>
      </c>
      <c r="M37" s="42"/>
      <c r="N37" s="42">
        <f>M37/$N$7</f>
        <v>0</v>
      </c>
    </row>
    <row r="38" spans="1:14" ht="51" x14ac:dyDescent="0.25">
      <c r="A38" s="47"/>
      <c r="B38" s="50">
        <v>67</v>
      </c>
      <c r="C38" s="41"/>
      <c r="D38" s="36" t="s">
        <v>65</v>
      </c>
      <c r="E38" s="39">
        <f>E39+E40</f>
        <v>4954776</v>
      </c>
      <c r="F38" s="39">
        <f>F39+F40</f>
        <v>657611.78578538715</v>
      </c>
      <c r="G38" s="39">
        <v>5223950</v>
      </c>
      <c r="H38" s="39">
        <v>693337</v>
      </c>
      <c r="I38" s="39">
        <f>I39+I40</f>
        <v>5540750</v>
      </c>
      <c r="J38" s="39">
        <f t="shared" ref="J38:N38" si="12">J39+J40</f>
        <v>735384</v>
      </c>
      <c r="K38" s="39">
        <f t="shared" si="12"/>
        <v>5751050</v>
      </c>
      <c r="L38" s="39">
        <f t="shared" si="12"/>
        <v>763295</v>
      </c>
      <c r="M38" s="39">
        <f t="shared" si="12"/>
        <v>5795300</v>
      </c>
      <c r="N38" s="39">
        <f t="shared" si="12"/>
        <v>769169</v>
      </c>
    </row>
    <row r="39" spans="1:14" ht="16.5" customHeight="1" x14ac:dyDescent="0.25">
      <c r="A39" s="47"/>
      <c r="B39" s="48"/>
      <c r="C39" s="41">
        <v>11</v>
      </c>
      <c r="D39" s="37" t="s">
        <v>47</v>
      </c>
      <c r="E39" s="42">
        <v>4954776</v>
      </c>
      <c r="F39" s="42">
        <f>E39/$N$7</f>
        <v>657611.78578538715</v>
      </c>
      <c r="G39" s="42">
        <v>5223950</v>
      </c>
      <c r="H39" s="42">
        <f>G39/$N$7</f>
        <v>693337.31501758576</v>
      </c>
      <c r="I39" s="42">
        <v>5540750</v>
      </c>
      <c r="J39" s="42">
        <v>735384</v>
      </c>
      <c r="K39" s="42">
        <v>5751050</v>
      </c>
      <c r="L39" s="42">
        <v>763295</v>
      </c>
      <c r="M39" s="42">
        <v>5795300</v>
      </c>
      <c r="N39" s="42">
        <v>769169</v>
      </c>
    </row>
    <row r="40" spans="1:14" ht="30.75" customHeight="1" x14ac:dyDescent="0.25">
      <c r="A40" s="47"/>
      <c r="B40" s="48"/>
      <c r="C40" s="41">
        <v>43</v>
      </c>
      <c r="D40" s="37" t="s">
        <v>60</v>
      </c>
      <c r="E40" s="42"/>
      <c r="F40" s="42">
        <f>E40/$N$7</f>
        <v>0</v>
      </c>
      <c r="G40" s="42"/>
      <c r="H40" s="42">
        <f>G40/$N$7</f>
        <v>0</v>
      </c>
      <c r="I40" s="42"/>
      <c r="J40" s="42">
        <f>I40/$N$7</f>
        <v>0</v>
      </c>
      <c r="K40" s="42"/>
      <c r="L40" s="42">
        <f>K40/$N$7</f>
        <v>0</v>
      </c>
      <c r="M40" s="42"/>
      <c r="N40" s="42">
        <f>M40/$N$7</f>
        <v>0</v>
      </c>
    </row>
    <row r="41" spans="1:14" ht="25.5" x14ac:dyDescent="0.25">
      <c r="A41" s="47"/>
      <c r="B41" s="50">
        <v>68</v>
      </c>
      <c r="C41" s="41"/>
      <c r="D41" s="36" t="s">
        <v>66</v>
      </c>
      <c r="E41" s="39">
        <f t="shared" ref="E41:N41" si="13">E42+E43+E44</f>
        <v>0</v>
      </c>
      <c r="F41" s="39">
        <f t="shared" si="13"/>
        <v>0</v>
      </c>
      <c r="G41" s="39">
        <f t="shared" si="13"/>
        <v>0</v>
      </c>
      <c r="H41" s="39">
        <f t="shared" si="13"/>
        <v>0</v>
      </c>
      <c r="I41" s="39">
        <f t="shared" si="13"/>
        <v>0</v>
      </c>
      <c r="J41" s="39">
        <f t="shared" si="13"/>
        <v>0</v>
      </c>
      <c r="K41" s="39">
        <f t="shared" si="13"/>
        <v>0</v>
      </c>
      <c r="L41" s="39">
        <f t="shared" si="13"/>
        <v>0</v>
      </c>
      <c r="M41" s="39">
        <f t="shared" si="13"/>
        <v>0</v>
      </c>
      <c r="N41" s="39">
        <f t="shared" si="13"/>
        <v>0</v>
      </c>
    </row>
    <row r="42" spans="1:14" x14ac:dyDescent="0.25">
      <c r="A42" s="47"/>
      <c r="B42" s="48"/>
      <c r="C42" s="41">
        <v>11</v>
      </c>
      <c r="D42" s="37" t="s">
        <v>47</v>
      </c>
      <c r="E42" s="42"/>
      <c r="F42" s="42">
        <f>E42/$N$7</f>
        <v>0</v>
      </c>
      <c r="G42" s="43"/>
      <c r="H42" s="42">
        <f>G42/$N$7</f>
        <v>0</v>
      </c>
      <c r="I42" s="43"/>
      <c r="J42" s="42">
        <f>I42/$N$7</f>
        <v>0</v>
      </c>
      <c r="K42" s="43"/>
      <c r="L42" s="42">
        <f>K42/$N$7</f>
        <v>0</v>
      </c>
      <c r="M42" s="43"/>
      <c r="N42" s="42">
        <f>M42/$N$7</f>
        <v>0</v>
      </c>
    </row>
    <row r="43" spans="1:14" x14ac:dyDescent="0.25">
      <c r="A43" s="47"/>
      <c r="B43" s="48"/>
      <c r="C43" s="41">
        <v>12</v>
      </c>
      <c r="D43" s="37" t="s">
        <v>67</v>
      </c>
      <c r="E43" s="42"/>
      <c r="F43" s="42">
        <f>E43/$N$7</f>
        <v>0</v>
      </c>
      <c r="G43" s="42"/>
      <c r="H43" s="42">
        <f>G43/$N$7</f>
        <v>0</v>
      </c>
      <c r="I43" s="42"/>
      <c r="J43" s="42">
        <f>I43/$N$7</f>
        <v>0</v>
      </c>
      <c r="K43" s="42"/>
      <c r="L43" s="42">
        <f>K43/$N$7</f>
        <v>0</v>
      </c>
      <c r="M43" s="42"/>
      <c r="N43" s="42">
        <f>M43/$N$7</f>
        <v>0</v>
      </c>
    </row>
    <row r="44" spans="1:14" ht="30.75" customHeight="1" x14ac:dyDescent="0.25">
      <c r="A44" s="47"/>
      <c r="B44" s="48"/>
      <c r="C44" s="41">
        <v>43</v>
      </c>
      <c r="D44" s="37" t="s">
        <v>60</v>
      </c>
      <c r="E44" s="42"/>
      <c r="F44" s="42">
        <f>E44/$N$7</f>
        <v>0</v>
      </c>
      <c r="G44" s="42"/>
      <c r="H44" s="42">
        <f>G44/$N$7</f>
        <v>0</v>
      </c>
      <c r="I44" s="42"/>
      <c r="J44" s="42">
        <f>I44/$N$7</f>
        <v>0</v>
      </c>
      <c r="K44" s="42"/>
      <c r="L44" s="42">
        <f>K44/$N$7</f>
        <v>0</v>
      </c>
      <c r="M44" s="42"/>
      <c r="N44" s="42">
        <f>M44/$N$7</f>
        <v>0</v>
      </c>
    </row>
    <row r="45" spans="1:14" ht="25.5" x14ac:dyDescent="0.25">
      <c r="A45" s="54">
        <v>7</v>
      </c>
      <c r="B45" s="55"/>
      <c r="C45" s="56"/>
      <c r="D45" s="57" t="s">
        <v>68</v>
      </c>
      <c r="E45" s="34">
        <f t="shared" ref="E45:N46" si="14">E46</f>
        <v>0</v>
      </c>
      <c r="F45" s="34">
        <f t="shared" si="14"/>
        <v>0</v>
      </c>
      <c r="G45" s="34">
        <f t="shared" si="14"/>
        <v>0</v>
      </c>
      <c r="H45" s="34">
        <f t="shared" si="14"/>
        <v>0</v>
      </c>
      <c r="I45" s="34">
        <f t="shared" si="14"/>
        <v>0</v>
      </c>
      <c r="J45" s="34">
        <f t="shared" si="14"/>
        <v>0</v>
      </c>
      <c r="K45" s="34">
        <f t="shared" si="14"/>
        <v>0</v>
      </c>
      <c r="L45" s="34">
        <f t="shared" si="14"/>
        <v>0</v>
      </c>
      <c r="M45" s="34">
        <f t="shared" si="14"/>
        <v>0</v>
      </c>
      <c r="N45" s="34">
        <f t="shared" si="14"/>
        <v>0</v>
      </c>
    </row>
    <row r="46" spans="1:14" ht="38.25" x14ac:dyDescent="0.25">
      <c r="A46" s="47"/>
      <c r="B46" s="50">
        <v>72</v>
      </c>
      <c r="C46" s="41"/>
      <c r="D46" s="58" t="s">
        <v>69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0</v>
      </c>
      <c r="J46" s="39">
        <f t="shared" si="14"/>
        <v>0</v>
      </c>
      <c r="K46" s="39">
        <f t="shared" si="14"/>
        <v>0</v>
      </c>
      <c r="L46" s="39">
        <f t="shared" si="14"/>
        <v>0</v>
      </c>
      <c r="M46" s="39">
        <f t="shared" si="14"/>
        <v>0</v>
      </c>
      <c r="N46" s="39">
        <f t="shared" si="14"/>
        <v>0</v>
      </c>
    </row>
    <row r="47" spans="1:14" x14ac:dyDescent="0.25">
      <c r="A47" s="47"/>
      <c r="B47" s="47"/>
      <c r="C47" s="41">
        <v>11</v>
      </c>
      <c r="D47" s="37" t="s">
        <v>47</v>
      </c>
      <c r="E47" s="42"/>
      <c r="F47" s="42">
        <f>E47/$N$7</f>
        <v>0</v>
      </c>
      <c r="G47" s="43"/>
      <c r="H47" s="43"/>
      <c r="I47" s="43"/>
      <c r="J47" s="43"/>
      <c r="K47" s="43"/>
      <c r="L47" s="43"/>
      <c r="M47" s="43"/>
      <c r="N47" s="43"/>
    </row>
    <row r="48" spans="1:14" ht="15.75" x14ac:dyDescent="0.25">
      <c r="A48" s="84" t="s">
        <v>70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</row>
    <row r="49" spans="1:14" ht="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3"/>
      <c r="M49" s="3"/>
      <c r="N49" s="3"/>
    </row>
    <row r="50" spans="1:14" ht="25.5" x14ac:dyDescent="0.25">
      <c r="A50" s="30" t="s">
        <v>31</v>
      </c>
      <c r="B50" s="31" t="s">
        <v>32</v>
      </c>
      <c r="C50" s="31" t="s">
        <v>33</v>
      </c>
      <c r="D50" s="31" t="s">
        <v>71</v>
      </c>
      <c r="E50" s="31" t="s">
        <v>35</v>
      </c>
      <c r="F50" s="32" t="s">
        <v>36</v>
      </c>
      <c r="G50" s="30" t="s">
        <v>37</v>
      </c>
      <c r="H50" s="14" t="s">
        <v>38</v>
      </c>
      <c r="I50" s="30" t="s">
        <v>39</v>
      </c>
      <c r="J50" s="14" t="s">
        <v>40</v>
      </c>
      <c r="K50" s="30" t="s">
        <v>41</v>
      </c>
      <c r="L50" s="14" t="s">
        <v>42</v>
      </c>
      <c r="M50" s="30" t="s">
        <v>43</v>
      </c>
      <c r="N50" s="14" t="s">
        <v>44</v>
      </c>
    </row>
    <row r="51" spans="1:14" ht="22.5" customHeight="1" x14ac:dyDescent="0.25">
      <c r="A51" s="33">
        <v>3</v>
      </c>
      <c r="B51" s="33"/>
      <c r="C51" s="33"/>
      <c r="D51" s="33" t="s">
        <v>72</v>
      </c>
      <c r="E51" s="59">
        <f t="shared" ref="E51:N51" si="15">E52+E56+E66+E69+E72</f>
        <v>4968918</v>
      </c>
      <c r="F51" s="59">
        <f t="shared" si="15"/>
        <v>659488.75174198684</v>
      </c>
      <c r="G51" s="59">
        <f t="shared" si="15"/>
        <v>5227950</v>
      </c>
      <c r="H51" s="59">
        <f t="shared" si="15"/>
        <v>693868.20625124418</v>
      </c>
      <c r="I51" s="59">
        <f t="shared" si="15"/>
        <v>5542750</v>
      </c>
      <c r="J51" s="59">
        <f t="shared" si="15"/>
        <v>735650</v>
      </c>
      <c r="K51" s="59">
        <f t="shared" si="15"/>
        <v>5755050</v>
      </c>
      <c r="L51" s="59">
        <f t="shared" si="15"/>
        <v>763826</v>
      </c>
      <c r="M51" s="59">
        <f t="shared" si="15"/>
        <v>5799300</v>
      </c>
      <c r="N51" s="59">
        <f t="shared" si="15"/>
        <v>769700</v>
      </c>
    </row>
    <row r="52" spans="1:14" ht="21.75" customHeight="1" x14ac:dyDescent="0.25">
      <c r="A52" s="35"/>
      <c r="B52" s="36">
        <v>31</v>
      </c>
      <c r="C52" s="37"/>
      <c r="D52" s="36" t="s">
        <v>73</v>
      </c>
      <c r="E52" s="39">
        <f>E53+E54+E55</f>
        <v>4395641</v>
      </c>
      <c r="F52" s="39">
        <f>F53+F54+F55</f>
        <v>583401.81830247527</v>
      </c>
      <c r="G52" s="39">
        <v>4611250</v>
      </c>
      <c r="H52" s="39">
        <f t="shared" ref="H52:N52" si="16">H53+H54+H55</f>
        <v>612018.05030194437</v>
      </c>
      <c r="I52" s="39">
        <f t="shared" si="16"/>
        <v>4847900</v>
      </c>
      <c r="J52" s="39">
        <f t="shared" si="16"/>
        <v>643427</v>
      </c>
      <c r="K52" s="39">
        <f t="shared" si="16"/>
        <v>4954550</v>
      </c>
      <c r="L52" s="39">
        <f t="shared" si="16"/>
        <v>657583</v>
      </c>
      <c r="M52" s="39">
        <f t="shared" si="16"/>
        <v>5014800</v>
      </c>
      <c r="N52" s="39">
        <f t="shared" si="16"/>
        <v>665579</v>
      </c>
    </row>
    <row r="53" spans="1:14" ht="16.5" customHeight="1" x14ac:dyDescent="0.25">
      <c r="A53" s="47"/>
      <c r="B53" s="47"/>
      <c r="C53" s="41">
        <v>11</v>
      </c>
      <c r="D53" s="41" t="s">
        <v>47</v>
      </c>
      <c r="E53" s="42">
        <v>4395641</v>
      </c>
      <c r="F53" s="42">
        <f>E53/$N$7</f>
        <v>583401.81830247527</v>
      </c>
      <c r="G53" s="43">
        <v>4611250</v>
      </c>
      <c r="H53" s="42">
        <f>G53/$N$7</f>
        <v>612018.05030194437</v>
      </c>
      <c r="I53" s="43">
        <v>4847900</v>
      </c>
      <c r="J53" s="42">
        <v>643427</v>
      </c>
      <c r="K53" s="43">
        <v>4954550</v>
      </c>
      <c r="L53" s="42">
        <v>657583</v>
      </c>
      <c r="M53" s="43">
        <v>5014800</v>
      </c>
      <c r="N53" s="42">
        <v>665579</v>
      </c>
    </row>
    <row r="54" spans="1:14" ht="17.25" customHeight="1" x14ac:dyDescent="0.25">
      <c r="A54" s="47"/>
      <c r="B54" s="47"/>
      <c r="C54" s="41">
        <v>12</v>
      </c>
      <c r="D54" s="37" t="s">
        <v>67</v>
      </c>
      <c r="E54" s="42"/>
      <c r="F54" s="42">
        <f>E54/$N$7</f>
        <v>0</v>
      </c>
      <c r="G54" s="43"/>
      <c r="H54" s="42">
        <f>G54/$N$7</f>
        <v>0</v>
      </c>
      <c r="I54" s="43"/>
      <c r="J54" s="42">
        <f>I54/$N$7</f>
        <v>0</v>
      </c>
      <c r="K54" s="43"/>
      <c r="L54" s="42">
        <f>K54/$N$7</f>
        <v>0</v>
      </c>
      <c r="M54" s="43"/>
      <c r="N54" s="42">
        <f>M54/$N$7</f>
        <v>0</v>
      </c>
    </row>
    <row r="55" spans="1:14" ht="17.25" customHeight="1" x14ac:dyDescent="0.25">
      <c r="A55" s="47"/>
      <c r="B55" s="47"/>
      <c r="C55" s="41">
        <v>561</v>
      </c>
      <c r="D55" s="37" t="s">
        <v>74</v>
      </c>
      <c r="E55" s="42"/>
      <c r="F55" s="42">
        <f>E55/$N$7</f>
        <v>0</v>
      </c>
      <c r="G55" s="43"/>
      <c r="H55" s="42">
        <f>G55/$N$7</f>
        <v>0</v>
      </c>
      <c r="I55" s="43"/>
      <c r="J55" s="42">
        <f>I55/$N$7</f>
        <v>0</v>
      </c>
      <c r="K55" s="43"/>
      <c r="L55" s="42">
        <f>K55/$N$7</f>
        <v>0</v>
      </c>
      <c r="M55" s="43"/>
      <c r="N55" s="42">
        <f>M55/$N$7</f>
        <v>0</v>
      </c>
    </row>
    <row r="56" spans="1:14" ht="20.25" customHeight="1" x14ac:dyDescent="0.25">
      <c r="A56" s="47"/>
      <c r="B56" s="50">
        <v>32</v>
      </c>
      <c r="C56" s="60"/>
      <c r="D56" s="50" t="s">
        <v>75</v>
      </c>
      <c r="E56" s="39">
        <f t="shared" ref="E56:N56" si="17">E57+E58+E59+E60+E61+E62+E63+E64+E65</f>
        <v>560725</v>
      </c>
      <c r="F56" s="39">
        <f t="shared" si="17"/>
        <v>74420.996748291189</v>
      </c>
      <c r="G56" s="39">
        <f t="shared" si="17"/>
        <v>608700</v>
      </c>
      <c r="H56" s="39">
        <f t="shared" si="17"/>
        <v>80788.373481982882</v>
      </c>
      <c r="I56" s="39">
        <f t="shared" si="17"/>
        <v>685850</v>
      </c>
      <c r="J56" s="39">
        <f t="shared" si="17"/>
        <v>91028</v>
      </c>
      <c r="K56" s="39">
        <f t="shared" si="17"/>
        <v>789500</v>
      </c>
      <c r="L56" s="39">
        <f t="shared" si="17"/>
        <v>104783</v>
      </c>
      <c r="M56" s="39">
        <f t="shared" si="17"/>
        <v>774500</v>
      </c>
      <c r="N56" s="39">
        <f t="shared" si="17"/>
        <v>102794</v>
      </c>
    </row>
    <row r="57" spans="1:14" x14ac:dyDescent="0.25">
      <c r="A57" s="47"/>
      <c r="B57" s="47"/>
      <c r="C57" s="41">
        <v>11</v>
      </c>
      <c r="D57" s="41" t="s">
        <v>47</v>
      </c>
      <c r="E57" s="42">
        <v>560725</v>
      </c>
      <c r="F57" s="42">
        <f t="shared" ref="F57:F65" si="18">E57/$N$7</f>
        <v>74420.996748291189</v>
      </c>
      <c r="G57" s="43">
        <v>604700</v>
      </c>
      <c r="H57" s="42">
        <f t="shared" ref="H57:H65" si="19">G57/$N$7</f>
        <v>80257.482248324377</v>
      </c>
      <c r="I57" s="43">
        <v>681850</v>
      </c>
      <c r="J57" s="42">
        <v>90497</v>
      </c>
      <c r="K57" s="43">
        <v>785500</v>
      </c>
      <c r="L57" s="42">
        <v>104252</v>
      </c>
      <c r="M57" s="43">
        <v>770500</v>
      </c>
      <c r="N57" s="42">
        <v>102263</v>
      </c>
    </row>
    <row r="58" spans="1:14" x14ac:dyDescent="0.25">
      <c r="A58" s="47"/>
      <c r="B58" s="47"/>
      <c r="C58" s="41">
        <v>12</v>
      </c>
      <c r="D58" s="37" t="s">
        <v>67</v>
      </c>
      <c r="E58" s="42"/>
      <c r="F58" s="42">
        <f t="shared" si="18"/>
        <v>0</v>
      </c>
      <c r="G58" s="43"/>
      <c r="H58" s="42">
        <f t="shared" si="19"/>
        <v>0</v>
      </c>
      <c r="I58" s="43"/>
      <c r="J58" s="42">
        <f t="shared" ref="J58:J65" si="20">I58/$N$7</f>
        <v>0</v>
      </c>
      <c r="K58" s="43"/>
      <c r="L58" s="42">
        <f t="shared" ref="L58:L65" si="21">K58/$N$7</f>
        <v>0</v>
      </c>
      <c r="M58" s="43"/>
      <c r="N58" s="42">
        <f t="shared" ref="N58:N65" si="22">M58/$N$7</f>
        <v>0</v>
      </c>
    </row>
    <row r="59" spans="1:14" x14ac:dyDescent="0.25">
      <c r="A59" s="47"/>
      <c r="B59" s="47"/>
      <c r="C59" s="41">
        <v>31</v>
      </c>
      <c r="D59" s="41" t="s">
        <v>64</v>
      </c>
      <c r="E59" s="42"/>
      <c r="F59" s="42">
        <f t="shared" si="18"/>
        <v>0</v>
      </c>
      <c r="G59" s="43">
        <v>4000</v>
      </c>
      <c r="H59" s="42">
        <f t="shared" si="19"/>
        <v>530.89123365850423</v>
      </c>
      <c r="I59" s="43">
        <v>4000</v>
      </c>
      <c r="J59" s="42">
        <v>531</v>
      </c>
      <c r="K59" s="43">
        <v>4000</v>
      </c>
      <c r="L59" s="42">
        <v>531</v>
      </c>
      <c r="M59" s="43">
        <v>4000</v>
      </c>
      <c r="N59" s="42">
        <v>531</v>
      </c>
    </row>
    <row r="60" spans="1:14" x14ac:dyDescent="0.25">
      <c r="A60" s="47"/>
      <c r="B60" s="47"/>
      <c r="C60" s="41">
        <v>41</v>
      </c>
      <c r="D60" s="41" t="s">
        <v>76</v>
      </c>
      <c r="E60" s="42"/>
      <c r="F60" s="42">
        <f t="shared" si="18"/>
        <v>0</v>
      </c>
      <c r="G60" s="43"/>
      <c r="H60" s="42">
        <f t="shared" si="19"/>
        <v>0</v>
      </c>
      <c r="I60" s="43"/>
      <c r="J60" s="42">
        <f t="shared" si="20"/>
        <v>0</v>
      </c>
      <c r="K60" s="43"/>
      <c r="L60" s="42">
        <f t="shared" si="21"/>
        <v>0</v>
      </c>
      <c r="M60" s="43"/>
      <c r="N60" s="42">
        <f t="shared" si="22"/>
        <v>0</v>
      </c>
    </row>
    <row r="61" spans="1:14" ht="25.5" x14ac:dyDescent="0.25">
      <c r="A61" s="47"/>
      <c r="B61" s="52"/>
      <c r="C61" s="41">
        <v>43</v>
      </c>
      <c r="D61" s="61" t="s">
        <v>60</v>
      </c>
      <c r="E61" s="42"/>
      <c r="F61" s="42">
        <f t="shared" si="18"/>
        <v>0</v>
      </c>
      <c r="G61" s="43"/>
      <c r="H61" s="42">
        <f t="shared" si="19"/>
        <v>0</v>
      </c>
      <c r="I61" s="43"/>
      <c r="J61" s="42">
        <f t="shared" si="20"/>
        <v>0</v>
      </c>
      <c r="K61" s="43"/>
      <c r="L61" s="42">
        <f t="shared" si="21"/>
        <v>0</v>
      </c>
      <c r="M61" s="43"/>
      <c r="N61" s="42">
        <f t="shared" si="22"/>
        <v>0</v>
      </c>
    </row>
    <row r="62" spans="1:14" x14ac:dyDescent="0.25">
      <c r="A62" s="47"/>
      <c r="B62" s="52"/>
      <c r="C62" s="41">
        <v>51</v>
      </c>
      <c r="D62" s="41" t="s">
        <v>51</v>
      </c>
      <c r="E62" s="42"/>
      <c r="F62" s="42">
        <f t="shared" si="18"/>
        <v>0</v>
      </c>
      <c r="G62" s="43"/>
      <c r="H62" s="42">
        <f t="shared" si="19"/>
        <v>0</v>
      </c>
      <c r="I62" s="43"/>
      <c r="J62" s="42">
        <f t="shared" si="20"/>
        <v>0</v>
      </c>
      <c r="K62" s="43"/>
      <c r="L62" s="42">
        <f t="shared" si="21"/>
        <v>0</v>
      </c>
      <c r="M62" s="43"/>
      <c r="N62" s="42">
        <f t="shared" si="22"/>
        <v>0</v>
      </c>
    </row>
    <row r="63" spans="1:14" x14ac:dyDescent="0.25">
      <c r="A63" s="47"/>
      <c r="B63" s="47"/>
      <c r="C63" s="41">
        <v>52</v>
      </c>
      <c r="D63" s="41" t="s">
        <v>52</v>
      </c>
      <c r="E63" s="42"/>
      <c r="F63" s="42">
        <f t="shared" si="18"/>
        <v>0</v>
      </c>
      <c r="G63" s="43"/>
      <c r="H63" s="42">
        <f t="shared" si="19"/>
        <v>0</v>
      </c>
      <c r="I63" s="43"/>
      <c r="J63" s="42">
        <f t="shared" si="20"/>
        <v>0</v>
      </c>
      <c r="K63" s="43"/>
      <c r="L63" s="42">
        <f t="shared" si="21"/>
        <v>0</v>
      </c>
      <c r="M63" s="43"/>
      <c r="N63" s="42">
        <f t="shared" si="22"/>
        <v>0</v>
      </c>
    </row>
    <row r="64" spans="1:14" x14ac:dyDescent="0.25">
      <c r="A64" s="47"/>
      <c r="B64" s="47"/>
      <c r="C64" s="41">
        <v>61</v>
      </c>
      <c r="D64" s="40" t="s">
        <v>53</v>
      </c>
      <c r="E64" s="42"/>
      <c r="F64" s="42">
        <f t="shared" si="18"/>
        <v>0</v>
      </c>
      <c r="G64" s="43"/>
      <c r="H64" s="42">
        <f t="shared" si="19"/>
        <v>0</v>
      </c>
      <c r="I64" s="43"/>
      <c r="J64" s="42">
        <f t="shared" si="20"/>
        <v>0</v>
      </c>
      <c r="K64" s="43"/>
      <c r="L64" s="42">
        <f t="shared" si="21"/>
        <v>0</v>
      </c>
      <c r="M64" s="43"/>
      <c r="N64" s="42">
        <f t="shared" si="22"/>
        <v>0</v>
      </c>
    </row>
    <row r="65" spans="1:14" x14ac:dyDescent="0.25">
      <c r="A65" s="47"/>
      <c r="B65" s="47"/>
      <c r="C65" s="41">
        <v>561</v>
      </c>
      <c r="D65" s="37" t="s">
        <v>74</v>
      </c>
      <c r="E65" s="42"/>
      <c r="F65" s="42">
        <f t="shared" si="18"/>
        <v>0</v>
      </c>
      <c r="G65" s="43"/>
      <c r="H65" s="42">
        <f t="shared" si="19"/>
        <v>0</v>
      </c>
      <c r="I65" s="43"/>
      <c r="J65" s="42">
        <f t="shared" si="20"/>
        <v>0</v>
      </c>
      <c r="K65" s="43"/>
      <c r="L65" s="42">
        <f t="shared" si="21"/>
        <v>0</v>
      </c>
      <c r="M65" s="43"/>
      <c r="N65" s="42">
        <f t="shared" si="22"/>
        <v>0</v>
      </c>
    </row>
    <row r="66" spans="1:14" ht="20.25" customHeight="1" x14ac:dyDescent="0.25">
      <c r="A66" s="47"/>
      <c r="B66" s="50">
        <v>34</v>
      </c>
      <c r="C66" s="60"/>
      <c r="D66" s="50" t="s">
        <v>77</v>
      </c>
      <c r="E66" s="39">
        <f t="shared" ref="E66:N66" si="23">E67+E68</f>
        <v>12552</v>
      </c>
      <c r="F66" s="39">
        <f t="shared" si="23"/>
        <v>1665.9366912203861</v>
      </c>
      <c r="G66" s="39">
        <f t="shared" si="23"/>
        <v>8000</v>
      </c>
      <c r="H66" s="39">
        <f t="shared" si="23"/>
        <v>1061.7824673170085</v>
      </c>
      <c r="I66" s="39">
        <f t="shared" si="23"/>
        <v>9000</v>
      </c>
      <c r="J66" s="39">
        <f t="shared" si="23"/>
        <v>1195</v>
      </c>
      <c r="K66" s="39">
        <f t="shared" si="23"/>
        <v>11000</v>
      </c>
      <c r="L66" s="39">
        <f t="shared" si="23"/>
        <v>1460</v>
      </c>
      <c r="M66" s="39">
        <f t="shared" si="23"/>
        <v>10000</v>
      </c>
      <c r="N66" s="39">
        <f t="shared" si="23"/>
        <v>1327</v>
      </c>
    </row>
    <row r="67" spans="1:14" x14ac:dyDescent="0.25">
      <c r="A67" s="47"/>
      <c r="B67" s="47"/>
      <c r="C67" s="41">
        <v>11</v>
      </c>
      <c r="D67" s="41" t="s">
        <v>47</v>
      </c>
      <c r="E67" s="42">
        <v>12552</v>
      </c>
      <c r="F67" s="42">
        <f>E67/$N$7</f>
        <v>1665.9366912203861</v>
      </c>
      <c r="G67" s="43">
        <v>8000</v>
      </c>
      <c r="H67" s="42">
        <f>G67/$N$7</f>
        <v>1061.7824673170085</v>
      </c>
      <c r="I67" s="43">
        <v>9000</v>
      </c>
      <c r="J67" s="42">
        <v>1195</v>
      </c>
      <c r="K67" s="43">
        <v>11000</v>
      </c>
      <c r="L67" s="42">
        <v>1460</v>
      </c>
      <c r="M67" s="43">
        <v>10000</v>
      </c>
      <c r="N67" s="42">
        <v>1327</v>
      </c>
    </row>
    <row r="68" spans="1:14" x14ac:dyDescent="0.25">
      <c r="A68" s="48"/>
      <c r="B68" s="47"/>
      <c r="C68" s="41">
        <v>31</v>
      </c>
      <c r="D68" s="41" t="s">
        <v>64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4" ht="36.75" customHeight="1" x14ac:dyDescent="0.25">
      <c r="A69" s="47"/>
      <c r="B69" s="50">
        <v>37</v>
      </c>
      <c r="C69" s="60"/>
      <c r="D69" s="58" t="s">
        <v>78</v>
      </c>
      <c r="E69" s="39">
        <f t="shared" ref="E69:N69" si="24">E70+E71</f>
        <v>0</v>
      </c>
      <c r="F69" s="39">
        <f t="shared" si="24"/>
        <v>0</v>
      </c>
      <c r="G69" s="39">
        <f t="shared" si="24"/>
        <v>0</v>
      </c>
      <c r="H69" s="39">
        <f t="shared" si="24"/>
        <v>0</v>
      </c>
      <c r="I69" s="39">
        <f t="shared" si="24"/>
        <v>0</v>
      </c>
      <c r="J69" s="39">
        <f t="shared" si="24"/>
        <v>0</v>
      </c>
      <c r="K69" s="39">
        <f t="shared" si="24"/>
        <v>0</v>
      </c>
      <c r="L69" s="39">
        <f t="shared" si="24"/>
        <v>0</v>
      </c>
      <c r="M69" s="39">
        <f t="shared" si="24"/>
        <v>0</v>
      </c>
      <c r="N69" s="39">
        <f t="shared" si="24"/>
        <v>0</v>
      </c>
    </row>
    <row r="70" spans="1:14" x14ac:dyDescent="0.25">
      <c r="A70" s="47"/>
      <c r="B70" s="47"/>
      <c r="C70" s="41">
        <v>11</v>
      </c>
      <c r="D70" s="41" t="s">
        <v>47</v>
      </c>
      <c r="E70" s="42"/>
      <c r="F70" s="42">
        <f>E70/$N$7</f>
        <v>0</v>
      </c>
      <c r="G70" s="43"/>
      <c r="H70" s="42">
        <f>G70/$N$7</f>
        <v>0</v>
      </c>
      <c r="I70" s="43"/>
      <c r="J70" s="42">
        <f>I70/$N$7</f>
        <v>0</v>
      </c>
      <c r="K70" s="43"/>
      <c r="L70" s="42">
        <f>K70/$N$7</f>
        <v>0</v>
      </c>
      <c r="M70" s="43"/>
      <c r="N70" s="42">
        <f>M70/$N$7</f>
        <v>0</v>
      </c>
    </row>
    <row r="71" spans="1:14" x14ac:dyDescent="0.25">
      <c r="A71" s="47"/>
      <c r="B71" s="47"/>
      <c r="C71" s="41">
        <v>31</v>
      </c>
      <c r="D71" s="41" t="s">
        <v>64</v>
      </c>
      <c r="E71" s="42"/>
      <c r="F71" s="42">
        <f>E71/$N$7</f>
        <v>0</v>
      </c>
      <c r="G71" s="43"/>
      <c r="H71" s="42">
        <f>G71/$N$7</f>
        <v>0</v>
      </c>
      <c r="I71" s="43"/>
      <c r="J71" s="42">
        <f>I71/$N$7</f>
        <v>0</v>
      </c>
      <c r="K71" s="43"/>
      <c r="L71" s="42">
        <f>K71/$N$7</f>
        <v>0</v>
      </c>
      <c r="M71" s="43"/>
      <c r="N71" s="42">
        <f>M71/$N$7</f>
        <v>0</v>
      </c>
    </row>
    <row r="72" spans="1:14" ht="36.75" customHeight="1" x14ac:dyDescent="0.25">
      <c r="A72" s="47"/>
      <c r="B72" s="50">
        <v>38</v>
      </c>
      <c r="C72" s="60"/>
      <c r="D72" s="58" t="s">
        <v>79</v>
      </c>
      <c r="E72" s="39">
        <f t="shared" ref="E72:N72" si="25">E73+E74</f>
        <v>0</v>
      </c>
      <c r="F72" s="39">
        <f t="shared" si="25"/>
        <v>0</v>
      </c>
      <c r="G72" s="39">
        <f t="shared" si="25"/>
        <v>0</v>
      </c>
      <c r="H72" s="39">
        <f t="shared" si="25"/>
        <v>0</v>
      </c>
      <c r="I72" s="39">
        <f t="shared" si="25"/>
        <v>0</v>
      </c>
      <c r="J72" s="39">
        <f t="shared" si="25"/>
        <v>0</v>
      </c>
      <c r="K72" s="39">
        <f t="shared" si="25"/>
        <v>0</v>
      </c>
      <c r="L72" s="39">
        <f t="shared" si="25"/>
        <v>0</v>
      </c>
      <c r="M72" s="39">
        <f t="shared" si="25"/>
        <v>0</v>
      </c>
      <c r="N72" s="39">
        <f t="shared" si="25"/>
        <v>0</v>
      </c>
    </row>
    <row r="73" spans="1:14" x14ac:dyDescent="0.25">
      <c r="A73" s="47"/>
      <c r="B73" s="47"/>
      <c r="C73" s="41">
        <v>11</v>
      </c>
      <c r="D73" s="41" t="s">
        <v>47</v>
      </c>
      <c r="E73" s="42"/>
      <c r="F73" s="42">
        <f>E73/$N$7</f>
        <v>0</v>
      </c>
      <c r="G73" s="43"/>
      <c r="H73" s="42">
        <f>G73/$N$7</f>
        <v>0</v>
      </c>
      <c r="I73" s="43"/>
      <c r="J73" s="42">
        <f>I73/$N$7</f>
        <v>0</v>
      </c>
      <c r="K73" s="43"/>
      <c r="L73" s="42">
        <f>K73/$N$7</f>
        <v>0</v>
      </c>
      <c r="M73" s="43"/>
      <c r="N73" s="42">
        <f>M73/$N$7</f>
        <v>0</v>
      </c>
    </row>
    <row r="74" spans="1:14" x14ac:dyDescent="0.25">
      <c r="A74" s="47"/>
      <c r="B74" s="47"/>
      <c r="C74" s="41">
        <v>41</v>
      </c>
      <c r="D74" s="41" t="s">
        <v>76</v>
      </c>
      <c r="E74" s="42"/>
      <c r="F74" s="42">
        <f>E74/$N$7</f>
        <v>0</v>
      </c>
      <c r="G74" s="43"/>
      <c r="H74" s="42">
        <f>G74/$N$7</f>
        <v>0</v>
      </c>
      <c r="I74" s="43"/>
      <c r="J74" s="42">
        <f>I74/$N$7</f>
        <v>0</v>
      </c>
      <c r="K74" s="43"/>
      <c r="L74" s="42">
        <f>K74/$N$7</f>
        <v>0</v>
      </c>
      <c r="M74" s="43"/>
      <c r="N74" s="42">
        <f>M74/$N$7</f>
        <v>0</v>
      </c>
    </row>
    <row r="75" spans="1:14" ht="25.5" x14ac:dyDescent="0.25">
      <c r="A75" s="62">
        <v>4</v>
      </c>
      <c r="B75" s="62"/>
      <c r="C75" s="62"/>
      <c r="D75" s="63" t="s">
        <v>80</v>
      </c>
      <c r="E75" s="59">
        <f t="shared" ref="E75:N75" si="26">E79+E85+E76</f>
        <v>0</v>
      </c>
      <c r="F75" s="59">
        <f t="shared" si="26"/>
        <v>0</v>
      </c>
      <c r="G75" s="59">
        <f t="shared" si="26"/>
        <v>2000</v>
      </c>
      <c r="H75" s="59">
        <f t="shared" si="26"/>
        <v>265.44561682925212</v>
      </c>
      <c r="I75" s="59">
        <f t="shared" si="26"/>
        <v>4000</v>
      </c>
      <c r="J75" s="59">
        <f t="shared" si="26"/>
        <v>530</v>
      </c>
      <c r="K75" s="59">
        <f t="shared" si="26"/>
        <v>2000</v>
      </c>
      <c r="L75" s="59">
        <f t="shared" si="26"/>
        <v>265</v>
      </c>
      <c r="M75" s="59">
        <f t="shared" si="26"/>
        <v>2000</v>
      </c>
      <c r="N75" s="59">
        <f t="shared" si="26"/>
        <v>265</v>
      </c>
    </row>
    <row r="76" spans="1:14" ht="38.25" x14ac:dyDescent="0.25">
      <c r="A76" s="37"/>
      <c r="B76" s="36">
        <v>41</v>
      </c>
      <c r="C76" s="37"/>
      <c r="D76" s="64" t="s">
        <v>81</v>
      </c>
      <c r="E76" s="39">
        <f t="shared" ref="E76:N76" si="27">E77+E78</f>
        <v>0</v>
      </c>
      <c r="F76" s="39">
        <f t="shared" si="27"/>
        <v>0</v>
      </c>
      <c r="G76" s="39">
        <f t="shared" si="27"/>
        <v>0</v>
      </c>
      <c r="H76" s="39">
        <f t="shared" si="27"/>
        <v>0</v>
      </c>
      <c r="I76" s="39">
        <f t="shared" si="27"/>
        <v>0</v>
      </c>
      <c r="J76" s="39">
        <f t="shared" si="27"/>
        <v>0</v>
      </c>
      <c r="K76" s="39">
        <f t="shared" si="27"/>
        <v>0</v>
      </c>
      <c r="L76" s="39">
        <f t="shared" si="27"/>
        <v>0</v>
      </c>
      <c r="M76" s="39">
        <f t="shared" si="27"/>
        <v>0</v>
      </c>
      <c r="N76" s="39">
        <f t="shared" si="27"/>
        <v>0</v>
      </c>
    </row>
    <row r="77" spans="1:14" x14ac:dyDescent="0.25">
      <c r="A77" s="40"/>
      <c r="B77" s="65"/>
      <c r="C77" s="41">
        <v>12</v>
      </c>
      <c r="D77" s="41" t="s">
        <v>67</v>
      </c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 x14ac:dyDescent="0.25">
      <c r="A78" s="40"/>
      <c r="B78" s="65"/>
      <c r="C78" s="41">
        <v>561</v>
      </c>
      <c r="D78" s="37" t="s">
        <v>74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 ht="38.25" x14ac:dyDescent="0.25">
      <c r="A79" s="37"/>
      <c r="B79" s="36">
        <v>42</v>
      </c>
      <c r="C79" s="37"/>
      <c r="D79" s="64" t="s">
        <v>82</v>
      </c>
      <c r="E79" s="39">
        <f t="shared" ref="E79:N79" si="28">E80+E82+E83+E81+E84</f>
        <v>0</v>
      </c>
      <c r="F79" s="39">
        <f t="shared" si="28"/>
        <v>0</v>
      </c>
      <c r="G79" s="39">
        <f t="shared" si="28"/>
        <v>2000</v>
      </c>
      <c r="H79" s="39">
        <f t="shared" si="28"/>
        <v>265.44561682925212</v>
      </c>
      <c r="I79" s="39">
        <f t="shared" si="28"/>
        <v>4000</v>
      </c>
      <c r="J79" s="39">
        <f t="shared" si="28"/>
        <v>530</v>
      </c>
      <c r="K79" s="39">
        <f t="shared" si="28"/>
        <v>2000</v>
      </c>
      <c r="L79" s="39">
        <f t="shared" si="28"/>
        <v>265</v>
      </c>
      <c r="M79" s="39">
        <f t="shared" si="28"/>
        <v>2000</v>
      </c>
      <c r="N79" s="39">
        <f t="shared" si="28"/>
        <v>265</v>
      </c>
    </row>
    <row r="80" spans="1:14" x14ac:dyDescent="0.25">
      <c r="A80" s="37"/>
      <c r="B80" s="37"/>
      <c r="C80" s="41">
        <v>11</v>
      </c>
      <c r="D80" s="41" t="s">
        <v>47</v>
      </c>
      <c r="E80" s="42"/>
      <c r="F80" s="42">
        <f>E80/$N$7</f>
        <v>0</v>
      </c>
      <c r="G80" s="43"/>
      <c r="H80" s="42">
        <f>G80/$N$7</f>
        <v>0</v>
      </c>
      <c r="I80" s="43">
        <v>2000</v>
      </c>
      <c r="J80" s="42">
        <v>265</v>
      </c>
      <c r="K80" s="43"/>
      <c r="L80" s="42">
        <v>0</v>
      </c>
      <c r="M80" s="67"/>
      <c r="N80" s="42">
        <v>0</v>
      </c>
    </row>
    <row r="81" spans="1:14" x14ac:dyDescent="0.25">
      <c r="A81" s="37"/>
      <c r="B81" s="37"/>
      <c r="C81" s="41">
        <v>12</v>
      </c>
      <c r="D81" s="37" t="s">
        <v>67</v>
      </c>
      <c r="E81" s="42"/>
      <c r="F81" s="42"/>
      <c r="G81" s="43"/>
      <c r="H81" s="42"/>
      <c r="I81" s="43"/>
      <c r="J81" s="42"/>
      <c r="K81" s="43"/>
      <c r="L81" s="42"/>
      <c r="M81" s="67"/>
      <c r="N81" s="42"/>
    </row>
    <row r="82" spans="1:14" x14ac:dyDescent="0.25">
      <c r="A82" s="47"/>
      <c r="B82" s="47"/>
      <c r="C82" s="41">
        <v>31</v>
      </c>
      <c r="D82" s="41" t="s">
        <v>64</v>
      </c>
      <c r="E82" s="42"/>
      <c r="F82" s="42">
        <f>E82/$N$7</f>
        <v>0</v>
      </c>
      <c r="G82" s="43">
        <v>2000</v>
      </c>
      <c r="H82" s="42">
        <f>G82/$N$7</f>
        <v>265.44561682925212</v>
      </c>
      <c r="I82" s="43">
        <v>2000</v>
      </c>
      <c r="J82" s="42">
        <v>265</v>
      </c>
      <c r="K82" s="43">
        <v>2000</v>
      </c>
      <c r="L82" s="42">
        <v>265</v>
      </c>
      <c r="M82" s="43">
        <v>2000</v>
      </c>
      <c r="N82" s="42">
        <v>265</v>
      </c>
    </row>
    <row r="83" spans="1:14" ht="25.5" x14ac:dyDescent="0.25">
      <c r="A83" s="48"/>
      <c r="B83" s="47"/>
      <c r="C83" s="41">
        <v>43</v>
      </c>
      <c r="D83" s="61" t="s">
        <v>60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4" x14ac:dyDescent="0.25">
      <c r="A84" s="48"/>
      <c r="B84" s="47"/>
      <c r="C84" s="41">
        <v>561</v>
      </c>
      <c r="D84" s="37" t="s">
        <v>74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14" ht="30.75" customHeight="1" x14ac:dyDescent="0.25">
      <c r="A85" s="37"/>
      <c r="B85" s="36">
        <v>45</v>
      </c>
      <c r="C85" s="37"/>
      <c r="D85" s="64" t="s">
        <v>83</v>
      </c>
      <c r="E85" s="39">
        <f t="shared" ref="E85:N85" si="29">E86+E87</f>
        <v>0</v>
      </c>
      <c r="F85" s="39">
        <f t="shared" si="29"/>
        <v>0</v>
      </c>
      <c r="G85" s="39">
        <f t="shared" si="29"/>
        <v>0</v>
      </c>
      <c r="H85" s="39">
        <f t="shared" si="29"/>
        <v>0</v>
      </c>
      <c r="I85" s="39">
        <f t="shared" si="29"/>
        <v>0</v>
      </c>
      <c r="J85" s="39">
        <f t="shared" si="29"/>
        <v>0</v>
      </c>
      <c r="K85" s="39">
        <f t="shared" si="29"/>
        <v>0</v>
      </c>
      <c r="L85" s="39">
        <f t="shared" si="29"/>
        <v>0</v>
      </c>
      <c r="M85" s="39">
        <f t="shared" si="29"/>
        <v>0</v>
      </c>
      <c r="N85" s="39">
        <f t="shared" si="29"/>
        <v>0</v>
      </c>
    </row>
    <row r="86" spans="1:14" x14ac:dyDescent="0.25">
      <c r="A86" s="37"/>
      <c r="B86" s="37"/>
      <c r="C86" s="41">
        <v>11</v>
      </c>
      <c r="D86" s="41" t="s">
        <v>47</v>
      </c>
      <c r="E86" s="42"/>
      <c r="F86" s="42">
        <f>E86/$N$7</f>
        <v>0</v>
      </c>
      <c r="G86" s="43"/>
      <c r="H86" s="42">
        <f>G86/$N$7</f>
        <v>0</v>
      </c>
      <c r="I86" s="43"/>
      <c r="J86" s="42">
        <f>I86/$N$7</f>
        <v>0</v>
      </c>
      <c r="K86" s="43"/>
      <c r="L86" s="42">
        <f>K86/$N$7</f>
        <v>0</v>
      </c>
      <c r="M86" s="67"/>
      <c r="N86" s="42">
        <f>M86/$N$7</f>
        <v>0</v>
      </c>
    </row>
    <row r="87" spans="1:14" x14ac:dyDescent="0.25">
      <c r="A87" s="47"/>
      <c r="B87" s="47"/>
      <c r="C87" s="41">
        <v>31</v>
      </c>
      <c r="D87" s="41" t="s">
        <v>64</v>
      </c>
      <c r="E87" s="42"/>
      <c r="F87" s="42">
        <f>E87/$N$7</f>
        <v>0</v>
      </c>
      <c r="G87" s="43"/>
      <c r="H87" s="42">
        <f>G87/$N$7</f>
        <v>0</v>
      </c>
      <c r="I87" s="43"/>
      <c r="J87" s="42">
        <f>I87/$N$7</f>
        <v>0</v>
      </c>
      <c r="K87" s="43"/>
      <c r="L87" s="42">
        <f>K87/$N$7</f>
        <v>0</v>
      </c>
      <c r="M87" s="43"/>
      <c r="N87" s="42">
        <f>M87/$N$7</f>
        <v>0</v>
      </c>
    </row>
    <row r="90" spans="1:14" x14ac:dyDescent="0.25">
      <c r="E90" s="20">
        <f>E75+E51</f>
        <v>4968918</v>
      </c>
      <c r="G90" s="20">
        <f>G75+G51</f>
        <v>5229950</v>
      </c>
      <c r="I90" s="20">
        <f>I75+I51</f>
        <v>5546750</v>
      </c>
      <c r="K90" s="20">
        <f>K75+K51</f>
        <v>5757050</v>
      </c>
      <c r="M90" s="20">
        <f>M75+M51</f>
        <v>5801300</v>
      </c>
    </row>
    <row r="91" spans="1:14" x14ac:dyDescent="0.25">
      <c r="I91" s="20">
        <f>I9-I90</f>
        <v>0</v>
      </c>
      <c r="K91" s="20">
        <f>K9-K90</f>
        <v>0</v>
      </c>
      <c r="M91" s="20">
        <f>M9-M90</f>
        <v>0</v>
      </c>
    </row>
  </sheetData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"/>
  <sheetViews>
    <sheetView workbookViewId="0">
      <selection activeCell="S11" sqref="S11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 ht="15.75" x14ac:dyDescent="0.25">
      <c r="A2" s="84" t="s">
        <v>84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8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>
        <v>7.5345000000000004</v>
      </c>
    </row>
    <row r="4" spans="1:11" ht="25.5" x14ac:dyDescent="0.25">
      <c r="A4" s="30" t="s">
        <v>85</v>
      </c>
      <c r="B4" s="31" t="s">
        <v>86</v>
      </c>
      <c r="C4" s="32" t="s">
        <v>87</v>
      </c>
      <c r="D4" s="30" t="s">
        <v>88</v>
      </c>
      <c r="E4" s="14" t="s">
        <v>89</v>
      </c>
      <c r="F4" s="30" t="s">
        <v>90</v>
      </c>
      <c r="G4" s="14" t="s">
        <v>91</v>
      </c>
      <c r="H4" s="30" t="s">
        <v>92</v>
      </c>
      <c r="I4" s="14" t="s">
        <v>93</v>
      </c>
      <c r="J4" s="30" t="s">
        <v>94</v>
      </c>
      <c r="K4" s="14" t="s">
        <v>95</v>
      </c>
    </row>
    <row r="5" spans="1:11" ht="15.75" customHeight="1" x14ac:dyDescent="0.25">
      <c r="A5" s="35" t="s">
        <v>96</v>
      </c>
      <c r="B5" s="68">
        <v>4968918</v>
      </c>
      <c r="C5" s="42">
        <f t="shared" ref="C5:C10" si="0">B5/$K$3</f>
        <v>659488.75174198684</v>
      </c>
      <c r="D5" s="68">
        <f>D6+D9+D11+D14+D18</f>
        <v>5229950</v>
      </c>
      <c r="E5" s="42">
        <f t="shared" ref="E5:E10" si="1">D5/$K$3</f>
        <v>694133.6518680735</v>
      </c>
      <c r="F5" s="68">
        <f t="shared" ref="F5:K5" si="2">F6+F9+F11+F14+F18</f>
        <v>5546750</v>
      </c>
      <c r="G5" s="68">
        <f t="shared" si="2"/>
        <v>736180</v>
      </c>
      <c r="H5" s="68">
        <f t="shared" si="2"/>
        <v>5757050</v>
      </c>
      <c r="I5" s="68">
        <f t="shared" si="2"/>
        <v>764091</v>
      </c>
      <c r="J5" s="68">
        <f t="shared" si="2"/>
        <v>5801300</v>
      </c>
      <c r="K5" s="68">
        <f t="shared" si="2"/>
        <v>769965</v>
      </c>
    </row>
    <row r="6" spans="1:11" ht="15.75" customHeight="1" x14ac:dyDescent="0.25">
      <c r="A6" s="35" t="s">
        <v>97</v>
      </c>
      <c r="B6" s="68">
        <v>4966946</v>
      </c>
      <c r="C6" s="42">
        <f t="shared" si="0"/>
        <v>659227.02236379322</v>
      </c>
      <c r="D6" s="68">
        <v>5223950</v>
      </c>
      <c r="E6" s="42">
        <f t="shared" si="1"/>
        <v>693337.31501758576</v>
      </c>
      <c r="F6" s="68">
        <f t="shared" ref="F6:K6" si="3">F7+F8</f>
        <v>5540750</v>
      </c>
      <c r="G6" s="42">
        <f t="shared" si="3"/>
        <v>735384</v>
      </c>
      <c r="H6" s="68">
        <f t="shared" si="3"/>
        <v>5751050</v>
      </c>
      <c r="I6" s="42">
        <f t="shared" si="3"/>
        <v>763295</v>
      </c>
      <c r="J6" s="68">
        <f t="shared" si="3"/>
        <v>5795300</v>
      </c>
      <c r="K6" s="42">
        <f t="shared" si="3"/>
        <v>769169</v>
      </c>
    </row>
    <row r="7" spans="1:11" x14ac:dyDescent="0.25">
      <c r="A7" s="69" t="s">
        <v>98</v>
      </c>
      <c r="B7" s="42">
        <v>4966946</v>
      </c>
      <c r="C7" s="42">
        <f t="shared" si="0"/>
        <v>659227.02236379322</v>
      </c>
      <c r="D7" s="42">
        <v>5223950</v>
      </c>
      <c r="E7" s="42">
        <f t="shared" si="1"/>
        <v>693337.31501758576</v>
      </c>
      <c r="F7" s="42">
        <v>5540750</v>
      </c>
      <c r="G7" s="42">
        <v>735384</v>
      </c>
      <c r="H7" s="42">
        <v>5751050</v>
      </c>
      <c r="I7" s="42">
        <v>763295</v>
      </c>
      <c r="J7" s="42">
        <v>5795300</v>
      </c>
      <c r="K7" s="42">
        <v>769169</v>
      </c>
    </row>
    <row r="8" spans="1:11" x14ac:dyDescent="0.25">
      <c r="A8" s="70" t="s">
        <v>99</v>
      </c>
      <c r="B8" s="42"/>
      <c r="C8" s="42">
        <f t="shared" si="0"/>
        <v>0</v>
      </c>
      <c r="D8" s="42"/>
      <c r="E8" s="42">
        <f t="shared" si="1"/>
        <v>0</v>
      </c>
      <c r="F8" s="42"/>
      <c r="G8" s="42">
        <f t="shared" ref="G8" si="4">F8/$K$3</f>
        <v>0</v>
      </c>
      <c r="H8" s="42"/>
      <c r="I8" s="42">
        <f t="shared" ref="I8" si="5">H8/$K$3</f>
        <v>0</v>
      </c>
      <c r="J8" s="42"/>
      <c r="K8" s="42">
        <f t="shared" ref="K8" si="6">J8/$K$3</f>
        <v>0</v>
      </c>
    </row>
    <row r="9" spans="1:11" x14ac:dyDescent="0.25">
      <c r="A9" s="35" t="s">
        <v>100</v>
      </c>
      <c r="B9" s="68">
        <v>6111</v>
      </c>
      <c r="C9" s="42">
        <f t="shared" si="0"/>
        <v>811.06908222177981</v>
      </c>
      <c r="D9" s="68">
        <f>D10</f>
        <v>6000</v>
      </c>
      <c r="E9" s="42">
        <f t="shared" si="1"/>
        <v>796.33685048775624</v>
      </c>
      <c r="F9" s="68">
        <f t="shared" ref="F9:K9" si="7">F10</f>
        <v>6000</v>
      </c>
      <c r="G9" s="42">
        <f t="shared" si="7"/>
        <v>796</v>
      </c>
      <c r="H9" s="68">
        <f t="shared" si="7"/>
        <v>6000</v>
      </c>
      <c r="I9" s="42">
        <f t="shared" si="7"/>
        <v>796</v>
      </c>
      <c r="J9" s="68">
        <f t="shared" si="7"/>
        <v>6000</v>
      </c>
      <c r="K9" s="42">
        <f t="shared" si="7"/>
        <v>796</v>
      </c>
    </row>
    <row r="10" spans="1:11" x14ac:dyDescent="0.25">
      <c r="A10" s="71" t="s">
        <v>101</v>
      </c>
      <c r="B10" s="42">
        <v>6111</v>
      </c>
      <c r="C10" s="42">
        <f t="shared" si="0"/>
        <v>811.06908222177981</v>
      </c>
      <c r="D10" s="42">
        <v>6000</v>
      </c>
      <c r="E10" s="42">
        <f t="shared" si="1"/>
        <v>796.33685048775624</v>
      </c>
      <c r="F10" s="42">
        <v>6000</v>
      </c>
      <c r="G10" s="42">
        <v>796</v>
      </c>
      <c r="H10" s="42">
        <v>6000</v>
      </c>
      <c r="I10" s="42">
        <v>796</v>
      </c>
      <c r="J10" s="42">
        <v>6000</v>
      </c>
      <c r="K10" s="42">
        <v>796</v>
      </c>
    </row>
    <row r="11" spans="1:11" x14ac:dyDescent="0.25">
      <c r="A11" s="35" t="s">
        <v>102</v>
      </c>
      <c r="B11" s="68">
        <f t="shared" ref="B11:J11" si="8">B13+B12</f>
        <v>0</v>
      </c>
      <c r="C11" s="68">
        <f t="shared" si="8"/>
        <v>0</v>
      </c>
      <c r="D11" s="68">
        <f t="shared" si="8"/>
        <v>0</v>
      </c>
      <c r="E11" s="68">
        <f t="shared" si="8"/>
        <v>0</v>
      </c>
      <c r="F11" s="68">
        <f t="shared" si="8"/>
        <v>0</v>
      </c>
      <c r="G11" s="68">
        <f>G12+G13</f>
        <v>0</v>
      </c>
      <c r="H11" s="68">
        <f t="shared" si="8"/>
        <v>0</v>
      </c>
      <c r="I11" s="68">
        <f>I12+I13</f>
        <v>0</v>
      </c>
      <c r="J11" s="68">
        <f t="shared" si="8"/>
        <v>0</v>
      </c>
      <c r="K11" s="68">
        <f>K12+K13</f>
        <v>0</v>
      </c>
    </row>
    <row r="12" spans="1:11" x14ac:dyDescent="0.25">
      <c r="A12" s="70" t="s">
        <v>103</v>
      </c>
      <c r="B12" s="68"/>
      <c r="C12" s="42"/>
      <c r="D12" s="68"/>
      <c r="E12" s="42"/>
      <c r="F12" s="68"/>
      <c r="G12" s="42"/>
      <c r="H12" s="68"/>
      <c r="I12" s="42"/>
      <c r="J12" s="68"/>
      <c r="K12" s="42"/>
    </row>
    <row r="13" spans="1:11" x14ac:dyDescent="0.25">
      <c r="A13" s="70" t="s">
        <v>104</v>
      </c>
      <c r="B13" s="42"/>
      <c r="C13" s="42">
        <f t="shared" ref="C13:C19" si="9">B13/$K$3</f>
        <v>0</v>
      </c>
      <c r="D13" s="42"/>
      <c r="E13" s="42">
        <f t="shared" ref="E13:E19" si="10">D13/$K$3</f>
        <v>0</v>
      </c>
      <c r="F13" s="42"/>
      <c r="G13" s="42">
        <f t="shared" ref="G13:G19" si="11">F13/$K$3</f>
        <v>0</v>
      </c>
      <c r="H13" s="42"/>
      <c r="I13" s="42">
        <f t="shared" ref="I13:I19" si="12">H13/$K$3</f>
        <v>0</v>
      </c>
      <c r="J13" s="42"/>
      <c r="K13" s="42">
        <f t="shared" ref="K13:K19" si="13">J13/$K$3</f>
        <v>0</v>
      </c>
    </row>
    <row r="14" spans="1:11" x14ac:dyDescent="0.25">
      <c r="A14" s="35" t="s">
        <v>105</v>
      </c>
      <c r="B14" s="68">
        <f>B15+B16+B17</f>
        <v>0</v>
      </c>
      <c r="C14" s="42">
        <f t="shared" si="9"/>
        <v>0</v>
      </c>
      <c r="D14" s="68">
        <f>D15+D16+D17</f>
        <v>0</v>
      </c>
      <c r="E14" s="42">
        <f t="shared" si="10"/>
        <v>0</v>
      </c>
      <c r="F14" s="68">
        <f>F15+F16+F17</f>
        <v>0</v>
      </c>
      <c r="G14" s="42">
        <f t="shared" si="11"/>
        <v>0</v>
      </c>
      <c r="H14" s="68">
        <f>H15+H16+H17</f>
        <v>0</v>
      </c>
      <c r="I14" s="42">
        <f t="shared" si="12"/>
        <v>0</v>
      </c>
      <c r="J14" s="68">
        <f>J15+J16+J17</f>
        <v>0</v>
      </c>
      <c r="K14" s="42">
        <f t="shared" si="13"/>
        <v>0</v>
      </c>
    </row>
    <row r="15" spans="1:11" x14ac:dyDescent="0.25">
      <c r="A15" s="70" t="s">
        <v>106</v>
      </c>
      <c r="B15" s="42"/>
      <c r="C15" s="42">
        <f t="shared" si="9"/>
        <v>0</v>
      </c>
      <c r="D15" s="42"/>
      <c r="E15" s="42">
        <f t="shared" si="10"/>
        <v>0</v>
      </c>
      <c r="F15" s="42"/>
      <c r="G15" s="42">
        <f t="shared" si="11"/>
        <v>0</v>
      </c>
      <c r="H15" s="42"/>
      <c r="I15" s="42">
        <f t="shared" si="12"/>
        <v>0</v>
      </c>
      <c r="J15" s="42"/>
      <c r="K15" s="42">
        <f t="shared" si="13"/>
        <v>0</v>
      </c>
    </row>
    <row r="16" spans="1:11" x14ac:dyDescent="0.25">
      <c r="A16" s="70" t="s">
        <v>107</v>
      </c>
      <c r="B16" s="42"/>
      <c r="C16" s="42">
        <f t="shared" si="9"/>
        <v>0</v>
      </c>
      <c r="D16" s="42"/>
      <c r="E16" s="42">
        <f t="shared" si="10"/>
        <v>0</v>
      </c>
      <c r="F16" s="42"/>
      <c r="G16" s="42">
        <f t="shared" si="11"/>
        <v>0</v>
      </c>
      <c r="H16" s="42"/>
      <c r="I16" s="42">
        <f t="shared" si="12"/>
        <v>0</v>
      </c>
      <c r="J16" s="42"/>
      <c r="K16" s="42">
        <f t="shared" si="13"/>
        <v>0</v>
      </c>
    </row>
    <row r="17" spans="1:11" ht="25.5" x14ac:dyDescent="0.25">
      <c r="A17" s="71" t="s">
        <v>108</v>
      </c>
      <c r="B17" s="42"/>
      <c r="C17" s="42">
        <f t="shared" si="9"/>
        <v>0</v>
      </c>
      <c r="D17" s="42"/>
      <c r="E17" s="42">
        <f t="shared" si="10"/>
        <v>0</v>
      </c>
      <c r="F17" s="42"/>
      <c r="G17" s="42">
        <f t="shared" si="11"/>
        <v>0</v>
      </c>
      <c r="H17" s="42"/>
      <c r="I17" s="42">
        <f t="shared" si="12"/>
        <v>0</v>
      </c>
      <c r="J17" s="42"/>
      <c r="K17" s="42">
        <f t="shared" si="13"/>
        <v>0</v>
      </c>
    </row>
    <row r="18" spans="1:11" x14ac:dyDescent="0.25">
      <c r="A18" s="35" t="s">
        <v>109</v>
      </c>
      <c r="B18" s="68">
        <f>B19</f>
        <v>0</v>
      </c>
      <c r="C18" s="42">
        <f t="shared" si="9"/>
        <v>0</v>
      </c>
      <c r="D18" s="68">
        <f>D19</f>
        <v>0</v>
      </c>
      <c r="E18" s="42">
        <f t="shared" si="10"/>
        <v>0</v>
      </c>
      <c r="F18" s="68">
        <f>F19</f>
        <v>0</v>
      </c>
      <c r="G18" s="42">
        <f t="shared" si="11"/>
        <v>0</v>
      </c>
      <c r="H18" s="68">
        <f>H19</f>
        <v>0</v>
      </c>
      <c r="I18" s="42">
        <f t="shared" si="12"/>
        <v>0</v>
      </c>
      <c r="J18" s="68">
        <f>J19</f>
        <v>0</v>
      </c>
      <c r="K18" s="42">
        <f t="shared" si="13"/>
        <v>0</v>
      </c>
    </row>
    <row r="19" spans="1:11" x14ac:dyDescent="0.25">
      <c r="A19" s="37" t="s">
        <v>110</v>
      </c>
      <c r="B19" s="42"/>
      <c r="C19" s="42">
        <f t="shared" si="9"/>
        <v>0</v>
      </c>
      <c r="D19" s="42"/>
      <c r="E19" s="42">
        <f t="shared" si="10"/>
        <v>0</v>
      </c>
      <c r="F19" s="42"/>
      <c r="G19" s="42">
        <f t="shared" si="11"/>
        <v>0</v>
      </c>
      <c r="H19" s="42"/>
      <c r="I19" s="42">
        <f t="shared" si="12"/>
        <v>0</v>
      </c>
      <c r="J19" s="42"/>
      <c r="K19" s="42">
        <f t="shared" si="13"/>
        <v>0</v>
      </c>
    </row>
  </sheetData>
  <mergeCells count="1">
    <mergeCell ref="A2:J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 ht="15.75" x14ac:dyDescent="0.25">
      <c r="A2" s="84" t="s">
        <v>127</v>
      </c>
      <c r="B2" s="84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8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ht="25.5" x14ac:dyDescent="0.25">
      <c r="A4" s="30" t="s">
        <v>85</v>
      </c>
      <c r="B4" s="31" t="s">
        <v>128</v>
      </c>
      <c r="C4" s="32" t="s">
        <v>129</v>
      </c>
      <c r="D4" s="30" t="s">
        <v>130</v>
      </c>
      <c r="E4" s="14" t="s">
        <v>131</v>
      </c>
      <c r="F4" s="30" t="s">
        <v>132</v>
      </c>
      <c r="G4" s="14" t="s">
        <v>133</v>
      </c>
      <c r="H4" s="30" t="s">
        <v>134</v>
      </c>
      <c r="I4" s="14" t="s">
        <v>135</v>
      </c>
      <c r="J4" s="30" t="s">
        <v>136</v>
      </c>
      <c r="K4" s="14" t="s">
        <v>137</v>
      </c>
    </row>
    <row r="5" spans="1:11" ht="15.75" customHeight="1" x14ac:dyDescent="0.25">
      <c r="A5" s="35" t="s">
        <v>96</v>
      </c>
      <c r="B5" s="78">
        <f t="shared" ref="B5:K5" si="0">B6+B10</f>
        <v>4968918</v>
      </c>
      <c r="C5" s="42">
        <f t="shared" si="0"/>
        <v>659488.75174198684</v>
      </c>
      <c r="D5" s="42">
        <f t="shared" si="0"/>
        <v>5229950</v>
      </c>
      <c r="E5" s="42">
        <f t="shared" si="0"/>
        <v>694133.6518680735</v>
      </c>
      <c r="F5" s="42">
        <f t="shared" si="0"/>
        <v>5546750</v>
      </c>
      <c r="G5" s="42">
        <f t="shared" si="0"/>
        <v>736180</v>
      </c>
      <c r="H5" s="42">
        <f t="shared" si="0"/>
        <v>5757050</v>
      </c>
      <c r="I5" s="42">
        <f t="shared" si="0"/>
        <v>764091</v>
      </c>
      <c r="J5" s="42">
        <f t="shared" si="0"/>
        <v>5801300</v>
      </c>
      <c r="K5" s="42">
        <f t="shared" si="0"/>
        <v>769965</v>
      </c>
    </row>
    <row r="6" spans="1:11" ht="15.75" customHeight="1" x14ac:dyDescent="0.25">
      <c r="A6" s="35" t="s">
        <v>138</v>
      </c>
      <c r="B6" s="42">
        <v>4968918</v>
      </c>
      <c r="C6" s="42">
        <f t="shared" ref="C6:K6" si="1">C7+C8+C9</f>
        <v>659488.75174198684</v>
      </c>
      <c r="D6" s="42">
        <f t="shared" si="1"/>
        <v>5229950</v>
      </c>
      <c r="E6" s="42">
        <f t="shared" si="1"/>
        <v>694133.6518680735</v>
      </c>
      <c r="F6" s="42">
        <f t="shared" si="1"/>
        <v>5546750</v>
      </c>
      <c r="G6" s="42">
        <f t="shared" si="1"/>
        <v>736180</v>
      </c>
      <c r="H6" s="42">
        <f t="shared" si="1"/>
        <v>5757050</v>
      </c>
      <c r="I6" s="42">
        <f t="shared" si="1"/>
        <v>764091</v>
      </c>
      <c r="J6" s="42">
        <f t="shared" si="1"/>
        <v>5801300</v>
      </c>
      <c r="K6" s="42">
        <f t="shared" si="1"/>
        <v>769965</v>
      </c>
    </row>
    <row r="7" spans="1:11" x14ac:dyDescent="0.25">
      <c r="A7" s="61" t="s">
        <v>139</v>
      </c>
      <c r="B7" s="42">
        <v>4968918</v>
      </c>
      <c r="C7" s="42">
        <f>B7/7.5345</f>
        <v>659488.75174198684</v>
      </c>
      <c r="D7" s="43">
        <v>5229950</v>
      </c>
      <c r="E7" s="43">
        <f>D7/7.5345</f>
        <v>694133.6518680735</v>
      </c>
      <c r="F7" s="43">
        <v>5546750</v>
      </c>
      <c r="G7" s="43">
        <v>736180</v>
      </c>
      <c r="H7" s="43">
        <v>5757050</v>
      </c>
      <c r="I7" s="43">
        <v>764091</v>
      </c>
      <c r="J7" s="43">
        <v>5801300</v>
      </c>
      <c r="K7" s="43">
        <v>769965</v>
      </c>
    </row>
    <row r="8" spans="1:11" x14ac:dyDescent="0.25">
      <c r="A8" s="79" t="s">
        <v>140</v>
      </c>
      <c r="B8" s="42"/>
      <c r="C8" s="42">
        <f>B8/7.5345</f>
        <v>0</v>
      </c>
      <c r="D8" s="43"/>
      <c r="E8" s="43">
        <f>D8/7.5345</f>
        <v>0</v>
      </c>
      <c r="F8" s="43"/>
      <c r="G8" s="43">
        <f>F8/7.5345</f>
        <v>0</v>
      </c>
      <c r="H8" s="43"/>
      <c r="I8" s="43">
        <f>H8/7.5345</f>
        <v>0</v>
      </c>
      <c r="J8" s="43"/>
      <c r="K8" s="43">
        <f>J8/7.5345</f>
        <v>0</v>
      </c>
    </row>
    <row r="9" spans="1:11" x14ac:dyDescent="0.25">
      <c r="A9" s="79" t="s">
        <v>141</v>
      </c>
      <c r="B9" s="42"/>
      <c r="C9" s="42">
        <f>B9/7.5345</f>
        <v>0</v>
      </c>
      <c r="D9" s="43"/>
      <c r="E9" s="43">
        <f>D9/7.5345</f>
        <v>0</v>
      </c>
      <c r="F9" s="43"/>
      <c r="G9" s="43">
        <f>F9/7.5345</f>
        <v>0</v>
      </c>
      <c r="H9" s="43"/>
      <c r="I9" s="43">
        <f>H9/7.5345</f>
        <v>0</v>
      </c>
      <c r="J9" s="43"/>
      <c r="K9" s="43">
        <f>J9/7.5345</f>
        <v>0</v>
      </c>
    </row>
    <row r="10" spans="1:11" x14ac:dyDescent="0.25">
      <c r="A10" s="35" t="s">
        <v>142</v>
      </c>
      <c r="B10" s="42">
        <f t="shared" ref="B10:K10" si="2">B11</f>
        <v>0</v>
      </c>
      <c r="C10" s="42">
        <f t="shared" si="2"/>
        <v>0</v>
      </c>
      <c r="D10" s="42">
        <f t="shared" si="2"/>
        <v>0</v>
      </c>
      <c r="E10" s="42">
        <f t="shared" si="2"/>
        <v>0</v>
      </c>
      <c r="F10" s="42">
        <f t="shared" si="2"/>
        <v>0</v>
      </c>
      <c r="G10" s="42">
        <f t="shared" si="2"/>
        <v>0</v>
      </c>
      <c r="H10" s="42">
        <f t="shared" si="2"/>
        <v>0</v>
      </c>
      <c r="I10" s="42">
        <f t="shared" si="2"/>
        <v>0</v>
      </c>
      <c r="J10" s="42">
        <f t="shared" si="2"/>
        <v>0</v>
      </c>
      <c r="K10" s="42">
        <f t="shared" si="2"/>
        <v>0</v>
      </c>
    </row>
    <row r="11" spans="1:11" x14ac:dyDescent="0.25">
      <c r="A11" s="71" t="s">
        <v>143</v>
      </c>
      <c r="B11" s="42"/>
      <c r="C11" s="42">
        <f>B11/7.5345</f>
        <v>0</v>
      </c>
      <c r="D11" s="43"/>
      <c r="E11" s="43">
        <f>D11/7.5345</f>
        <v>0</v>
      </c>
      <c r="F11" s="43"/>
      <c r="G11" s="43">
        <f>F11/7.5345</f>
        <v>0</v>
      </c>
      <c r="H11" s="43"/>
      <c r="I11" s="43">
        <f>H11/7.5345</f>
        <v>0</v>
      </c>
      <c r="J11" s="43"/>
      <c r="K11" s="43">
        <f>J11/7.5345</f>
        <v>0</v>
      </c>
    </row>
    <row r="13" spans="1:11" x14ac:dyDescent="0.25">
      <c r="A13" s="80"/>
    </row>
  </sheetData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5"/>
  <sheetViews>
    <sheetView tabSelected="1" workbookViewId="0">
      <selection activeCell="A15" sqref="A15: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85"/>
    </row>
    <row r="3" spans="1:14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</row>
    <row r="4" spans="1:14" ht="18" customHeight="1" x14ac:dyDescent="0.25">
      <c r="A4" s="84" t="s">
        <v>111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18" x14ac:dyDescent="0.25">
      <c r="A5" s="2"/>
      <c r="B5" s="2"/>
      <c r="C5" s="2"/>
      <c r="D5" s="1">
        <v>7.5345000000000004</v>
      </c>
      <c r="E5" s="2"/>
      <c r="F5" s="2"/>
      <c r="G5" s="2"/>
      <c r="H5" s="2"/>
      <c r="I5" s="2"/>
      <c r="J5" s="2"/>
      <c r="K5" s="3"/>
      <c r="L5" s="3"/>
      <c r="M5" s="3"/>
      <c r="N5" s="3"/>
    </row>
    <row r="6" spans="1:14" ht="25.5" x14ac:dyDescent="0.25">
      <c r="A6" s="30" t="s">
        <v>31</v>
      </c>
      <c r="B6" s="31" t="s">
        <v>32</v>
      </c>
      <c r="C6" s="31" t="s">
        <v>33</v>
      </c>
      <c r="D6" s="31" t="s">
        <v>112</v>
      </c>
      <c r="E6" s="31" t="s">
        <v>113</v>
      </c>
      <c r="F6" s="32" t="s">
        <v>114</v>
      </c>
      <c r="G6" s="30" t="s">
        <v>115</v>
      </c>
      <c r="H6" s="14" t="s">
        <v>116</v>
      </c>
      <c r="I6" s="30" t="s">
        <v>117</v>
      </c>
      <c r="J6" s="14" t="s">
        <v>118</v>
      </c>
      <c r="K6" s="30" t="s">
        <v>119</v>
      </c>
      <c r="L6" s="14" t="s">
        <v>120</v>
      </c>
      <c r="M6" s="30" t="s">
        <v>121</v>
      </c>
      <c r="N6" s="14" t="s">
        <v>122</v>
      </c>
    </row>
    <row r="7" spans="1:14" ht="25.5" x14ac:dyDescent="0.25">
      <c r="A7" s="35">
        <v>8</v>
      </c>
      <c r="B7" s="35"/>
      <c r="C7" s="35"/>
      <c r="D7" s="35" t="s">
        <v>123</v>
      </c>
      <c r="E7" s="68"/>
      <c r="F7" s="68">
        <f t="shared" ref="F7:F13" si="0">E7/$D$5</f>
        <v>0</v>
      </c>
      <c r="G7" s="68">
        <f>G8</f>
        <v>0</v>
      </c>
      <c r="H7" s="68">
        <f t="shared" ref="H7:H13" si="1">G7/$D$5</f>
        <v>0</v>
      </c>
      <c r="I7" s="68">
        <f t="shared" ref="I7:N8" si="2">I8</f>
        <v>0</v>
      </c>
      <c r="J7" s="68">
        <f t="shared" si="2"/>
        <v>0</v>
      </c>
      <c r="K7" s="68">
        <f t="shared" si="2"/>
        <v>0</v>
      </c>
      <c r="L7" s="68">
        <f t="shared" si="2"/>
        <v>0</v>
      </c>
      <c r="M7" s="68">
        <f t="shared" si="2"/>
        <v>0</v>
      </c>
      <c r="N7" s="68">
        <f t="shared" si="2"/>
        <v>0</v>
      </c>
    </row>
    <row r="8" spans="1:14" x14ac:dyDescent="0.25">
      <c r="A8" s="35"/>
      <c r="B8" s="37">
        <v>84</v>
      </c>
      <c r="C8" s="37"/>
      <c r="D8" s="37" t="s">
        <v>124</v>
      </c>
      <c r="E8" s="42"/>
      <c r="F8" s="42">
        <f t="shared" si="0"/>
        <v>0</v>
      </c>
      <c r="G8" s="42">
        <f>G9</f>
        <v>0</v>
      </c>
      <c r="H8" s="42">
        <f t="shared" si="1"/>
        <v>0</v>
      </c>
      <c r="I8" s="42">
        <f t="shared" si="2"/>
        <v>0</v>
      </c>
      <c r="J8" s="42">
        <f t="shared" si="2"/>
        <v>0</v>
      </c>
      <c r="K8" s="42">
        <f t="shared" si="2"/>
        <v>0</v>
      </c>
      <c r="L8" s="42">
        <f t="shared" si="2"/>
        <v>0</v>
      </c>
      <c r="M8" s="42">
        <f t="shared" si="2"/>
        <v>0</v>
      </c>
      <c r="N8" s="42">
        <f t="shared" si="2"/>
        <v>0</v>
      </c>
    </row>
    <row r="9" spans="1:14" x14ac:dyDescent="0.25">
      <c r="A9" s="47"/>
      <c r="B9" s="47"/>
      <c r="C9" s="41">
        <v>11</v>
      </c>
      <c r="D9" s="41" t="s">
        <v>47</v>
      </c>
      <c r="E9" s="72"/>
      <c r="F9" s="42">
        <f t="shared" si="0"/>
        <v>0</v>
      </c>
      <c r="G9" s="73"/>
      <c r="H9" s="42">
        <f t="shared" si="1"/>
        <v>0</v>
      </c>
      <c r="I9" s="73"/>
      <c r="J9" s="42">
        <f t="shared" ref="J9:J13" si="3">I9/$D$5</f>
        <v>0</v>
      </c>
      <c r="K9" s="73"/>
      <c r="L9" s="42">
        <f t="shared" ref="L9:L13" si="4">K9/$D$5</f>
        <v>0</v>
      </c>
      <c r="M9" s="73"/>
      <c r="N9" s="42">
        <f t="shared" ref="N9:N13" si="5">M9/$D$5</f>
        <v>0</v>
      </c>
    </row>
    <row r="10" spans="1:14" ht="25.5" x14ac:dyDescent="0.25">
      <c r="A10" s="74">
        <v>5</v>
      </c>
      <c r="B10" s="74"/>
      <c r="C10" s="74"/>
      <c r="D10" s="75" t="s">
        <v>125</v>
      </c>
      <c r="E10" s="68">
        <f>E11</f>
        <v>0</v>
      </c>
      <c r="F10" s="68">
        <f t="shared" si="0"/>
        <v>0</v>
      </c>
      <c r="G10" s="68">
        <f>G11</f>
        <v>0</v>
      </c>
      <c r="H10" s="68">
        <f t="shared" si="1"/>
        <v>0</v>
      </c>
      <c r="I10" s="68">
        <f t="shared" ref="I10:N11" si="6">I11</f>
        <v>0</v>
      </c>
      <c r="J10" s="68">
        <f t="shared" si="6"/>
        <v>0</v>
      </c>
      <c r="K10" s="68">
        <f t="shared" si="6"/>
        <v>0</v>
      </c>
      <c r="L10" s="68">
        <f t="shared" si="6"/>
        <v>0</v>
      </c>
      <c r="M10" s="68">
        <f t="shared" si="6"/>
        <v>0</v>
      </c>
      <c r="N10" s="68">
        <f t="shared" si="6"/>
        <v>0</v>
      </c>
    </row>
    <row r="11" spans="1:14" ht="25.5" x14ac:dyDescent="0.25">
      <c r="A11" s="37"/>
      <c r="B11" s="37">
        <v>54</v>
      </c>
      <c r="C11" s="37"/>
      <c r="D11" s="76" t="s">
        <v>126</v>
      </c>
      <c r="E11" s="42">
        <f>E12</f>
        <v>0</v>
      </c>
      <c r="F11" s="68">
        <f t="shared" si="0"/>
        <v>0</v>
      </c>
      <c r="G11" s="42">
        <f>G12</f>
        <v>0</v>
      </c>
      <c r="H11" s="68">
        <f t="shared" si="1"/>
        <v>0</v>
      </c>
      <c r="I11" s="42">
        <f t="shared" si="6"/>
        <v>0</v>
      </c>
      <c r="J11" s="68">
        <f t="shared" si="6"/>
        <v>0</v>
      </c>
      <c r="K11" s="42">
        <f t="shared" si="6"/>
        <v>0</v>
      </c>
      <c r="L11" s="68">
        <f t="shared" si="6"/>
        <v>0</v>
      </c>
      <c r="M11" s="42">
        <f t="shared" si="6"/>
        <v>0</v>
      </c>
      <c r="N11" s="68">
        <f t="shared" si="6"/>
        <v>0</v>
      </c>
    </row>
    <row r="12" spans="1:14" x14ac:dyDescent="0.25">
      <c r="A12" s="37"/>
      <c r="B12" s="37"/>
      <c r="C12" s="41">
        <v>11</v>
      </c>
      <c r="D12" s="41" t="s">
        <v>47</v>
      </c>
      <c r="E12" s="72"/>
      <c r="F12" s="42">
        <f t="shared" si="0"/>
        <v>0</v>
      </c>
      <c r="G12" s="73"/>
      <c r="H12" s="42">
        <f t="shared" si="1"/>
        <v>0</v>
      </c>
      <c r="I12" s="73"/>
      <c r="J12" s="42">
        <f t="shared" si="3"/>
        <v>0</v>
      </c>
      <c r="K12" s="73"/>
      <c r="L12" s="42">
        <f t="shared" si="4"/>
        <v>0</v>
      </c>
      <c r="M12" s="77"/>
      <c r="N12" s="42">
        <f t="shared" si="5"/>
        <v>0</v>
      </c>
    </row>
    <row r="13" spans="1:14" x14ac:dyDescent="0.25">
      <c r="A13" s="37"/>
      <c r="B13" s="37"/>
      <c r="C13" s="41"/>
      <c r="D13" s="41"/>
      <c r="E13" s="42"/>
      <c r="F13" s="42">
        <f t="shared" si="0"/>
        <v>0</v>
      </c>
      <c r="G13" s="43"/>
      <c r="H13" s="42">
        <f t="shared" si="1"/>
        <v>0</v>
      </c>
      <c r="I13" s="43"/>
      <c r="J13" s="42">
        <f t="shared" si="3"/>
        <v>0</v>
      </c>
      <c r="K13" s="43"/>
      <c r="L13" s="42">
        <f t="shared" si="4"/>
        <v>0</v>
      </c>
      <c r="M13" s="67"/>
      <c r="N13" s="42">
        <f t="shared" si="5"/>
        <v>0</v>
      </c>
    </row>
    <row r="15" spans="1:14" ht="45" customHeight="1" x14ac:dyDescent="0.25">
      <c r="A15" s="101"/>
      <c r="B15" s="102"/>
      <c r="C15" s="102"/>
      <c r="D15" s="102"/>
      <c r="E15" s="102"/>
      <c r="F15" s="103"/>
    </row>
  </sheetData>
  <mergeCells count="3">
    <mergeCell ref="A2:M2"/>
    <mergeCell ref="A4:M4"/>
    <mergeCell ref="A15:F15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Suzana Barić</cp:lastModifiedBy>
  <dcterms:created xsi:type="dcterms:W3CDTF">2022-10-18T11:39:07Z</dcterms:created>
  <dcterms:modified xsi:type="dcterms:W3CDTF">2022-12-21T06:41:52Z</dcterms:modified>
</cp:coreProperties>
</file>