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ilipovic\Documents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G9" i="5" s="1"/>
  <c r="H8" i="5"/>
  <c r="G8" i="5"/>
  <c r="H7" i="5"/>
  <c r="G7" i="5"/>
  <c r="F7" i="5"/>
  <c r="E7" i="5"/>
  <c r="D7" i="5"/>
  <c r="C7" i="5"/>
  <c r="H6" i="5"/>
  <c r="F6" i="5"/>
  <c r="E6" i="5"/>
  <c r="D6" i="5"/>
  <c r="C6" i="5"/>
  <c r="G6" i="5" s="1"/>
  <c r="L75" i="3"/>
  <c r="K75" i="3"/>
  <c r="L74" i="3"/>
  <c r="K74" i="3"/>
  <c r="J74" i="3"/>
  <c r="I74" i="3"/>
  <c r="H74" i="3"/>
  <c r="G74" i="3"/>
  <c r="L73" i="3"/>
  <c r="K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J15" i="3"/>
  <c r="I15" i="3"/>
  <c r="H15" i="3"/>
  <c r="G15" i="3"/>
  <c r="K15" i="3" s="1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G11" i="3"/>
  <c r="G10" i="3" s="1"/>
  <c r="K10" i="3" s="1"/>
  <c r="L10" i="3"/>
  <c r="J10" i="3"/>
  <c r="I10" i="3"/>
  <c r="H10" i="3"/>
  <c r="K11" i="3" l="1"/>
</calcChain>
</file>

<file path=xl/sharedStrings.xml><?xml version="1.0" encoding="utf-8"?>
<sst xmlns="http://schemas.openxmlformats.org/spreadsheetml/2006/main" count="401" uniqueCount="190">
  <si>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</si>
  <si>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</si>
  <si>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</si>
  <si>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</si>
  <si>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</si>
  <si>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</si>
  <si>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</si>
  <si>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</si>
  <si>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</si>
  <si>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</si>
  <si>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</si>
  <si>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</si>
  <si>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</si>
  <si>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</si>
  <si>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</si>
  <si>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</si>
  <si>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</si>
  <si>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</si>
  <si>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</si>
  <si>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</si>
  <si>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</si>
  <si>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</si>
  <si>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</si>
  <si>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</si>
  <si>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</si>
  <si>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</si>
  <si>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</si>
  <si>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</si>
  <si>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</si>
  <si>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</si>
  <si>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</si>
  <si>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</si>
  <si>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</si>
  <si>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</si>
  <si>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</si>
  <si>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</si>
  <si>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</si>
  <si>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</si>
  <si>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</si>
  <si>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</si>
  <si>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</si>
  <si>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</si>
  <si>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</si>
  <si>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</si>
  <si>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</si>
  <si>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</si>
  <si>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</si>
  <si>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</si>
  <si>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</si>
  <si>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</si>
  <si>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</si>
  <si>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</si>
  <si>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</si>
  <si>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</si>
  <si>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</si>
  <si>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</si>
  <si>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</si>
  <si>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</si>
  <si>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</si>
  <si>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</si>
  <si>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</si>
  <si>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</si>
  <si>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</si>
  <si>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</si>
  <si>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</si>
  <si>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</si>
  <si>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</si>
  <si>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</si>
  <si>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</si>
  <si>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</si>
  <si>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</si>
  <si>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</si>
  <si>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</si>
  <si>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</si>
  <si>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</si>
  <si>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</si>
  <si>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</si>
  <si>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</si>
  <si>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</si>
  <si>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</si>
  <si>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</si>
  <si>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</si>
  <si>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</si>
  <si>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</si>
  <si>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</si>
  <si>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</si>
  <si>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</si>
  <si>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</si>
  <si>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</si>
  <si>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</si>
  <si>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</si>
  <si>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</si>
  <si>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</si>
  <si>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</si>
  <si>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</si>
  <si>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</si>
  <si>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</si>
  <si>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</si>
  <si>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</si>
  <si>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</si>
  <si>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</si>
  <si>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</si>
  <si>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</si>
  <si>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</si>
  <si>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</si>
  <si>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</si>
  <si>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</si>
  <si>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</si>
  <si>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</si>
  <si>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</si>
  <si>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</si>
  <si>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</si>
  <si>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</si>
  <si>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</si>
  <si>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</si>
  <si>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</si>
  <si>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</si>
  <si>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</si>
  <si>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</si>
  <si>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</si>
  <si>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</si>
  <si>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</si>
  <si>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</si>
  <si>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</si>
  <si>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</si>
  <si>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</si>
  <si>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</si>
  <si>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</si>
  <si>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</si>
  <si>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</si>
  <si>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</si>
  <si>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</si>
  <si>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</si>
  <si>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</si>
  <si>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</si>
  <si>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</si>
  <si>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</si>
  <si>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</si>
  <si>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</si>
  <si>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</si>
  <si>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</si>
  <si>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</si>
  <si>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</si>
  <si>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</si>
  <si>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</si>
  <si>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</si>
  <si>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</si>
  <si>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</si>
  <si>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</si>
  <si>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</si>
  <si>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</si>
  <si>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</si>
  <si>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</si>
  <si>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</si>
  <si>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</si>
  <si>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</si>
  <si>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</si>
  <si>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</si>
  <si>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</si>
  <si>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</si>
  <si>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</si>
  <si>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</si>
  <si>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</si>
  <si>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</si>
  <si>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</si>
  <si>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</si>
  <si>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</si>
  <si>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</si>
  <si>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</si>
  <si>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</si>
  <si>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</si>
  <si>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</si>
  <si>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</si>
  <si>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</si>
  <si>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</si>
  <si>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</si>
  <si>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</si>
  <si>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</si>
  <si>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47203 SPLIT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</si>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</sst>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G25" sqref="G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971970.27</v>
      </c>
      <c r="H10" s="86">
        <v>1193330</v>
      </c>
      <c r="I10" s="86">
        <v>1294188</v>
      </c>
      <c r="J10" s="86">
        <v>1254474.96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971970.27</v>
      </c>
      <c r="H12" s="87">
        <f t="shared" ref="H12:J12" si="0">H10+H11</f>
        <v>1193330</v>
      </c>
      <c r="I12" s="87">
        <f t="shared" si="0"/>
        <v>1294188</v>
      </c>
      <c r="J12" s="87">
        <f t="shared" si="0"/>
        <v>1254474.96</v>
      </c>
      <c r="K12" s="88">
        <f>J12/G12*100</f>
        <v>129.06515751762652</v>
      </c>
      <c r="L12" s="88">
        <f>J12/I12*100</f>
        <v>96.931431909428895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967594.41</v>
      </c>
      <c r="H13" s="86">
        <v>1190808</v>
      </c>
      <c r="I13" s="86">
        <v>1291035</v>
      </c>
      <c r="J13" s="86">
        <v>1252498.33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4031</v>
      </c>
      <c r="H14" s="86">
        <v>2522</v>
      </c>
      <c r="I14" s="86">
        <v>3153</v>
      </c>
      <c r="J14" s="86">
        <v>2912.69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971625.41</v>
      </c>
      <c r="H15" s="87">
        <f t="shared" ref="H15:J15" si="1">H13+H14</f>
        <v>1193330</v>
      </c>
      <c r="I15" s="87">
        <f t="shared" si="1"/>
        <v>1294188</v>
      </c>
      <c r="J15" s="87">
        <f t="shared" si="1"/>
        <v>1255411.02</v>
      </c>
      <c r="K15" s="88">
        <f>J15/G15*100</f>
        <v>129.20730634247201</v>
      </c>
      <c r="L15" s="88">
        <f>J15/I15*100</f>
        <v>97.003759886508007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344.85999999998603</v>
      </c>
      <c r="H16" s="90">
        <f t="shared" ref="H16:J16" si="2">H12-H15</f>
        <v>0</v>
      </c>
      <c r="I16" s="90">
        <f t="shared" si="2"/>
        <v>0</v>
      </c>
      <c r="J16" s="90">
        <f t="shared" si="2"/>
        <v>-936.06000000005588</v>
      </c>
      <c r="K16" s="88">
        <f>J16/G16*100</f>
        <v>-271.43188540279931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975.91</v>
      </c>
      <c r="H24" s="86">
        <v>0</v>
      </c>
      <c r="I24" s="86">
        <v>0</v>
      </c>
      <c r="J24" s="86">
        <v>1320.77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-1320.77</v>
      </c>
      <c r="H25" s="86">
        <v>0</v>
      </c>
      <c r="I25" s="86">
        <v>0</v>
      </c>
      <c r="J25" s="86">
        <v>-384.71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-344.86</v>
      </c>
      <c r="H26" s="94">
        <f t="shared" ref="H26:J26" si="4">H24+H25</f>
        <v>0</v>
      </c>
      <c r="I26" s="94">
        <f t="shared" si="4"/>
        <v>0</v>
      </c>
      <c r="J26" s="94">
        <f t="shared" si="4"/>
        <v>936.06</v>
      </c>
      <c r="K26" s="93">
        <f>J26/G26*100</f>
        <v>-271.43188540277208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-1.3983481039758772E-11</v>
      </c>
      <c r="H27" s="94">
        <f t="shared" ref="H27:J27" si="5">H16+H26</f>
        <v>0</v>
      </c>
      <c r="I27" s="94">
        <f t="shared" si="5"/>
        <v>0</v>
      </c>
      <c r="J27" s="94">
        <f t="shared" si="5"/>
        <v>-5.5933924159035087E-11</v>
      </c>
      <c r="K27" s="93">
        <f>J27/G27*100</f>
        <v>400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G18" sqref="G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971970.27</v>
      </c>
      <c r="H10" s="65">
        <f>H11</f>
        <v>1193330</v>
      </c>
      <c r="I10" s="65">
        <f>I11</f>
        <v>1294188</v>
      </c>
      <c r="J10" s="65">
        <f>J11</f>
        <v>1254474.96</v>
      </c>
      <c r="K10" s="69">
        <f t="shared" ref="K10:K21" si="0">(J10*100)/G10</f>
        <v>129.06515751762655</v>
      </c>
      <c r="L10" s="69">
        <f t="shared" ref="L10:L21" si="1">(J10*100)/I10</f>
        <v>96.931431909428923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971970.27</v>
      </c>
      <c r="H11" s="65">
        <f>H12+H15+H18</f>
        <v>1193330</v>
      </c>
      <c r="I11" s="65">
        <f>I12+I15+I18</f>
        <v>1294188</v>
      </c>
      <c r="J11" s="65">
        <f>J12+J15+J18</f>
        <v>1254474.96</v>
      </c>
      <c r="K11" s="65">
        <f t="shared" si="0"/>
        <v>129.06515751762655</v>
      </c>
      <c r="L11" s="65">
        <f t="shared" si="1"/>
        <v>96.931431909428923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14</v>
      </c>
      <c r="I12" s="65">
        <f t="shared" si="2"/>
        <v>14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14</v>
      </c>
      <c r="I13" s="65">
        <f t="shared" si="2"/>
        <v>14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14</v>
      </c>
      <c r="I14" s="66">
        <v>14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344.86</v>
      </c>
      <c r="H15" s="65">
        <f t="shared" si="3"/>
        <v>398</v>
      </c>
      <c r="I15" s="65">
        <f t="shared" si="3"/>
        <v>1398</v>
      </c>
      <c r="J15" s="65">
        <f t="shared" si="3"/>
        <v>230.19</v>
      </c>
      <c r="K15" s="65">
        <f t="shared" si="0"/>
        <v>66.748825610392615</v>
      </c>
      <c r="L15" s="65">
        <f t="shared" si="1"/>
        <v>16.465665236051503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344.86</v>
      </c>
      <c r="H16" s="65">
        <f t="shared" si="3"/>
        <v>398</v>
      </c>
      <c r="I16" s="65">
        <f t="shared" si="3"/>
        <v>1398</v>
      </c>
      <c r="J16" s="65">
        <f t="shared" si="3"/>
        <v>230.19</v>
      </c>
      <c r="K16" s="65">
        <f t="shared" si="0"/>
        <v>66.748825610392615</v>
      </c>
      <c r="L16" s="65">
        <f t="shared" si="1"/>
        <v>16.465665236051503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344.86</v>
      </c>
      <c r="H17" s="66">
        <v>398</v>
      </c>
      <c r="I17" s="66">
        <v>1398</v>
      </c>
      <c r="J17" s="66">
        <v>230.19</v>
      </c>
      <c r="K17" s="66">
        <f t="shared" si="0"/>
        <v>66.748825610392615</v>
      </c>
      <c r="L17" s="66">
        <f t="shared" si="1"/>
        <v>16.465665236051503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971625.41</v>
      </c>
      <c r="H18" s="65">
        <f>H19</f>
        <v>1192918</v>
      </c>
      <c r="I18" s="65">
        <f>I19</f>
        <v>1292776</v>
      </c>
      <c r="J18" s="65">
        <f>J19</f>
        <v>1254244.77</v>
      </c>
      <c r="K18" s="65">
        <f t="shared" si="0"/>
        <v>129.08727551701224</v>
      </c>
      <c r="L18" s="65">
        <f t="shared" si="1"/>
        <v>97.019496803777301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971625.41</v>
      </c>
      <c r="H19" s="65">
        <f>H20+H21</f>
        <v>1192918</v>
      </c>
      <c r="I19" s="65">
        <f>I20+I21</f>
        <v>1292776</v>
      </c>
      <c r="J19" s="65">
        <f>J20+J21</f>
        <v>1254244.77</v>
      </c>
      <c r="K19" s="65">
        <f t="shared" si="0"/>
        <v>129.08727551701224</v>
      </c>
      <c r="L19" s="65">
        <f t="shared" si="1"/>
        <v>97.019496803777301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967594.41</v>
      </c>
      <c r="H20" s="66">
        <v>1190794</v>
      </c>
      <c r="I20" s="66">
        <v>1291021</v>
      </c>
      <c r="J20" s="66">
        <v>1252498.33</v>
      </c>
      <c r="K20" s="66">
        <f t="shared" si="0"/>
        <v>129.44456035044684</v>
      </c>
      <c r="L20" s="66">
        <f t="shared" si="1"/>
        <v>97.016108181044302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4031</v>
      </c>
      <c r="H21" s="66">
        <v>2124</v>
      </c>
      <c r="I21" s="66">
        <v>1755</v>
      </c>
      <c r="J21" s="66">
        <v>1746.44</v>
      </c>
      <c r="K21" s="66">
        <f t="shared" si="0"/>
        <v>43.325229471595136</v>
      </c>
      <c r="L21" s="66">
        <f t="shared" si="1"/>
        <v>99.512250712250719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G27+G69</f>
        <v>971625.40999999992</v>
      </c>
      <c r="H26" s="65">
        <f>H27+H69</f>
        <v>1193330</v>
      </c>
      <c r="I26" s="65">
        <f>I27+I69</f>
        <v>1294188</v>
      </c>
      <c r="J26" s="65">
        <f>J27+J69</f>
        <v>1255411.02</v>
      </c>
      <c r="K26" s="70">
        <f t="shared" ref="K26:K57" si="4">(J26*100)/G26</f>
        <v>129.20730634247207</v>
      </c>
      <c r="L26" s="70">
        <f t="shared" ref="L26:L57" si="5">(J26*100)/I26</f>
        <v>97.003759886507993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G28+G35+G63</f>
        <v>967594.40999999992</v>
      </c>
      <c r="H27" s="65">
        <f>H28+H35+H63</f>
        <v>1190808</v>
      </c>
      <c r="I27" s="65">
        <f>I28+I35+I63</f>
        <v>1291035</v>
      </c>
      <c r="J27" s="65">
        <f>J28+J35+J63</f>
        <v>1252498.33</v>
      </c>
      <c r="K27" s="65">
        <f t="shared" si="4"/>
        <v>129.44456035044684</v>
      </c>
      <c r="L27" s="65">
        <f t="shared" si="5"/>
        <v>97.015056137130287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G29+G31+G33</f>
        <v>821565.86</v>
      </c>
      <c r="H28" s="65">
        <f>H29+H31+H33</f>
        <v>976800</v>
      </c>
      <c r="I28" s="65">
        <f>I29+I31+I33</f>
        <v>1107408</v>
      </c>
      <c r="J28" s="65">
        <f>J29+J31+J33</f>
        <v>1107181.49</v>
      </c>
      <c r="K28" s="65">
        <f t="shared" si="4"/>
        <v>134.76478805971806</v>
      </c>
      <c r="L28" s="65">
        <f t="shared" si="5"/>
        <v>99.979545930677759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690775.97</v>
      </c>
      <c r="H29" s="65">
        <f>H30</f>
        <v>818203</v>
      </c>
      <c r="I29" s="65">
        <f>I30</f>
        <v>924652</v>
      </c>
      <c r="J29" s="65">
        <f>J30</f>
        <v>924634.4</v>
      </c>
      <c r="K29" s="65">
        <f t="shared" si="4"/>
        <v>133.85445356473534</v>
      </c>
      <c r="L29" s="65">
        <f t="shared" si="5"/>
        <v>99.998096581200272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690775.97</v>
      </c>
      <c r="H30" s="66">
        <v>818203</v>
      </c>
      <c r="I30" s="66">
        <v>924652</v>
      </c>
      <c r="J30" s="66">
        <v>924634.4</v>
      </c>
      <c r="K30" s="66">
        <f t="shared" si="4"/>
        <v>133.85445356473534</v>
      </c>
      <c r="L30" s="66">
        <f t="shared" si="5"/>
        <v>99.998096581200272</v>
      </c>
    </row>
    <row r="31" spans="2:12" x14ac:dyDescent="0.25">
      <c r="B31" s="65"/>
      <c r="C31" s="65"/>
      <c r="D31" s="65" t="s">
        <v>80</v>
      </c>
      <c r="E31" s="65"/>
      <c r="F31" s="65" t="s">
        <v>81</v>
      </c>
      <c r="G31" s="65">
        <f>G32</f>
        <v>19747.78</v>
      </c>
      <c r="H31" s="65">
        <f>H32</f>
        <v>26399</v>
      </c>
      <c r="I31" s="65">
        <f>I32</f>
        <v>30416</v>
      </c>
      <c r="J31" s="65">
        <f>J32</f>
        <v>30209.06</v>
      </c>
      <c r="K31" s="65">
        <f t="shared" si="4"/>
        <v>152.97446092674721</v>
      </c>
      <c r="L31" s="65">
        <f t="shared" si="5"/>
        <v>99.319634402945823</v>
      </c>
    </row>
    <row r="32" spans="2:12" x14ac:dyDescent="0.25">
      <c r="B32" s="66"/>
      <c r="C32" s="66"/>
      <c r="D32" s="66"/>
      <c r="E32" s="66" t="s">
        <v>82</v>
      </c>
      <c r="F32" s="66" t="s">
        <v>81</v>
      </c>
      <c r="G32" s="66">
        <v>19747.78</v>
      </c>
      <c r="H32" s="66">
        <v>26399</v>
      </c>
      <c r="I32" s="66">
        <v>30416</v>
      </c>
      <c r="J32" s="66">
        <v>30209.06</v>
      </c>
      <c r="K32" s="66">
        <f t="shared" si="4"/>
        <v>152.97446092674721</v>
      </c>
      <c r="L32" s="66">
        <f t="shared" si="5"/>
        <v>99.319634402945823</v>
      </c>
    </row>
    <row r="33" spans="2:12" x14ac:dyDescent="0.25">
      <c r="B33" s="65"/>
      <c r="C33" s="65"/>
      <c r="D33" s="65" t="s">
        <v>83</v>
      </c>
      <c r="E33" s="65"/>
      <c r="F33" s="65" t="s">
        <v>84</v>
      </c>
      <c r="G33" s="65">
        <f>G34</f>
        <v>111042.11</v>
      </c>
      <c r="H33" s="65">
        <f>H34</f>
        <v>132198</v>
      </c>
      <c r="I33" s="65">
        <f>I34</f>
        <v>152340</v>
      </c>
      <c r="J33" s="65">
        <f>J34</f>
        <v>152338.03</v>
      </c>
      <c r="K33" s="65">
        <f t="shared" si="4"/>
        <v>137.18942300357946</v>
      </c>
      <c r="L33" s="65">
        <f t="shared" si="5"/>
        <v>99.998706839963234</v>
      </c>
    </row>
    <row r="34" spans="2:12" x14ac:dyDescent="0.25">
      <c r="B34" s="66"/>
      <c r="C34" s="66"/>
      <c r="D34" s="66"/>
      <c r="E34" s="66" t="s">
        <v>85</v>
      </c>
      <c r="F34" s="66" t="s">
        <v>86</v>
      </c>
      <c r="G34" s="66">
        <v>111042.11</v>
      </c>
      <c r="H34" s="66">
        <v>132198</v>
      </c>
      <c r="I34" s="66">
        <v>152340</v>
      </c>
      <c r="J34" s="66">
        <v>152338.03</v>
      </c>
      <c r="K34" s="66">
        <f t="shared" si="4"/>
        <v>137.18942300357946</v>
      </c>
      <c r="L34" s="66">
        <f t="shared" si="5"/>
        <v>99.998706839963234</v>
      </c>
    </row>
    <row r="35" spans="2:12" x14ac:dyDescent="0.25">
      <c r="B35" s="65"/>
      <c r="C35" s="65" t="s">
        <v>87</v>
      </c>
      <c r="D35" s="65"/>
      <c r="E35" s="65"/>
      <c r="F35" s="65" t="s">
        <v>88</v>
      </c>
      <c r="G35" s="65">
        <f>G36+G41+G46+G56</f>
        <v>145052.54999999999</v>
      </c>
      <c r="H35" s="65">
        <f>H36+H41+H46+H56</f>
        <v>212906</v>
      </c>
      <c r="I35" s="65">
        <f>I36+I41+I46+I56</f>
        <v>182537</v>
      </c>
      <c r="J35" s="65">
        <f>J36+J41+J46+J56</f>
        <v>144518.46999999997</v>
      </c>
      <c r="K35" s="65">
        <f t="shared" si="4"/>
        <v>99.631802405404116</v>
      </c>
      <c r="L35" s="65">
        <f t="shared" si="5"/>
        <v>79.172151399442299</v>
      </c>
    </row>
    <row r="36" spans="2:12" x14ac:dyDescent="0.25">
      <c r="B36" s="65"/>
      <c r="C36" s="65"/>
      <c r="D36" s="65" t="s">
        <v>89</v>
      </c>
      <c r="E36" s="65"/>
      <c r="F36" s="65" t="s">
        <v>90</v>
      </c>
      <c r="G36" s="65">
        <f>G37+G38+G39+G40</f>
        <v>29020.54</v>
      </c>
      <c r="H36" s="65">
        <f>H37+H38+H39+H40</f>
        <v>34549</v>
      </c>
      <c r="I36" s="65">
        <f>I37+I38+I39+I40</f>
        <v>36688</v>
      </c>
      <c r="J36" s="65">
        <f>J37+J38+J39+J40</f>
        <v>32261.120000000003</v>
      </c>
      <c r="K36" s="65">
        <f t="shared" si="4"/>
        <v>111.16650482727061</v>
      </c>
      <c r="L36" s="65">
        <f t="shared" si="5"/>
        <v>87.933711295246397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2808.33</v>
      </c>
      <c r="H37" s="66">
        <v>3982</v>
      </c>
      <c r="I37" s="66">
        <v>4582</v>
      </c>
      <c r="J37" s="66">
        <v>3413.29</v>
      </c>
      <c r="K37" s="66">
        <f t="shared" si="4"/>
        <v>121.54162794258509</v>
      </c>
      <c r="L37" s="66">
        <f t="shared" si="5"/>
        <v>74.493452640768226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22594.21</v>
      </c>
      <c r="H38" s="66">
        <v>26545</v>
      </c>
      <c r="I38" s="66">
        <v>27145</v>
      </c>
      <c r="J38" s="66">
        <v>25097.45</v>
      </c>
      <c r="K38" s="66">
        <f t="shared" si="4"/>
        <v>111.07912159796692</v>
      </c>
      <c r="L38" s="66">
        <f t="shared" si="5"/>
        <v>92.456990237612814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3618</v>
      </c>
      <c r="H39" s="66">
        <v>3982</v>
      </c>
      <c r="I39" s="66">
        <v>3582</v>
      </c>
      <c r="J39" s="66">
        <v>2421.25</v>
      </c>
      <c r="K39" s="66">
        <f t="shared" si="4"/>
        <v>66.922332780541737</v>
      </c>
      <c r="L39" s="66">
        <f t="shared" si="5"/>
        <v>67.594919039642662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0</v>
      </c>
      <c r="H40" s="66">
        <v>40</v>
      </c>
      <c r="I40" s="66">
        <v>1379</v>
      </c>
      <c r="J40" s="66">
        <v>1329.13</v>
      </c>
      <c r="K40" s="66" t="e">
        <f t="shared" si="4"/>
        <v>#DIV/0!</v>
      </c>
      <c r="L40" s="66">
        <f t="shared" si="5"/>
        <v>96.383611312545327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25168</v>
      </c>
      <c r="H41" s="65">
        <f>H42+H43+H44+H45</f>
        <v>56380</v>
      </c>
      <c r="I41" s="65">
        <f>I42+I43+I44+I45</f>
        <v>33590</v>
      </c>
      <c r="J41" s="65">
        <f>J42+J43+J44+J45</f>
        <v>25477.24</v>
      </c>
      <c r="K41" s="65">
        <f t="shared" si="4"/>
        <v>101.22870311506675</v>
      </c>
      <c r="L41" s="65">
        <f t="shared" si="5"/>
        <v>75.847692765704082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10175</v>
      </c>
      <c r="H42" s="66">
        <v>17979</v>
      </c>
      <c r="I42" s="66">
        <v>12979</v>
      </c>
      <c r="J42" s="66">
        <v>9594.34</v>
      </c>
      <c r="K42" s="66">
        <f t="shared" si="4"/>
        <v>94.293267813267818</v>
      </c>
      <c r="L42" s="66">
        <f t="shared" si="5"/>
        <v>73.92202789120887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14975</v>
      </c>
      <c r="H43" s="66">
        <v>37490</v>
      </c>
      <c r="I43" s="66">
        <v>20000</v>
      </c>
      <c r="J43" s="66">
        <v>15786.56</v>
      </c>
      <c r="K43" s="66">
        <f t="shared" si="4"/>
        <v>105.41943238731218</v>
      </c>
      <c r="L43" s="66">
        <f t="shared" si="5"/>
        <v>78.9328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18</v>
      </c>
      <c r="H44" s="66">
        <v>380</v>
      </c>
      <c r="I44" s="66">
        <v>280</v>
      </c>
      <c r="J44" s="66">
        <v>96.34</v>
      </c>
      <c r="K44" s="66">
        <f t="shared" si="4"/>
        <v>535.22222222222217</v>
      </c>
      <c r="L44" s="66">
        <f t="shared" si="5"/>
        <v>34.407142857142858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531</v>
      </c>
      <c r="I45" s="66">
        <v>331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90121.01</v>
      </c>
      <c r="H46" s="65">
        <f>H47+H48+H49+H50+H51+H52+H53+H54+H55</f>
        <v>119184</v>
      </c>
      <c r="I46" s="65">
        <f>I47+I48+I49+I50+I51+I52+I53+I54+I55</f>
        <v>109466</v>
      </c>
      <c r="J46" s="65">
        <f>J47+J48+J49+J50+J51+J52+J53+J54+J55</f>
        <v>84513.499999999985</v>
      </c>
      <c r="K46" s="65">
        <f t="shared" si="4"/>
        <v>93.777799427680634</v>
      </c>
      <c r="L46" s="65">
        <f t="shared" si="5"/>
        <v>77.20525094549906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36071.089999999997</v>
      </c>
      <c r="H47" s="66">
        <v>60175</v>
      </c>
      <c r="I47" s="66">
        <v>50000</v>
      </c>
      <c r="J47" s="66">
        <v>37263.33</v>
      </c>
      <c r="K47" s="66">
        <f t="shared" si="4"/>
        <v>103.30525082552261</v>
      </c>
      <c r="L47" s="66">
        <f t="shared" si="5"/>
        <v>74.526660000000007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1792</v>
      </c>
      <c r="H48" s="66">
        <v>3716</v>
      </c>
      <c r="I48" s="66">
        <v>2000</v>
      </c>
      <c r="J48" s="66">
        <v>876.18</v>
      </c>
      <c r="K48" s="66">
        <f t="shared" si="4"/>
        <v>48.893973214285715</v>
      </c>
      <c r="L48" s="66">
        <f t="shared" si="5"/>
        <v>43.808999999999997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2181.3000000000002</v>
      </c>
      <c r="H49" s="66">
        <v>1327</v>
      </c>
      <c r="I49" s="66">
        <v>3500</v>
      </c>
      <c r="J49" s="66">
        <v>1849.73</v>
      </c>
      <c r="K49" s="66">
        <f t="shared" si="4"/>
        <v>84.799431531655429</v>
      </c>
      <c r="L49" s="66">
        <f t="shared" si="5"/>
        <v>52.849428571428568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35039</v>
      </c>
      <c r="H50" s="66">
        <v>38490</v>
      </c>
      <c r="I50" s="66">
        <v>38490</v>
      </c>
      <c r="J50" s="66">
        <v>31519.35</v>
      </c>
      <c r="K50" s="66">
        <f t="shared" si="4"/>
        <v>89.955050087045862</v>
      </c>
      <c r="L50" s="66">
        <f t="shared" si="5"/>
        <v>81.889711613406078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2930.23</v>
      </c>
      <c r="H51" s="66">
        <v>3318</v>
      </c>
      <c r="I51" s="66">
        <v>3318</v>
      </c>
      <c r="J51" s="66">
        <v>2630.2</v>
      </c>
      <c r="K51" s="66">
        <f t="shared" si="4"/>
        <v>89.760872013459689</v>
      </c>
      <c r="L51" s="66">
        <f t="shared" si="5"/>
        <v>79.270644966847499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3310.58</v>
      </c>
      <c r="H52" s="66">
        <v>664</v>
      </c>
      <c r="I52" s="66">
        <v>664</v>
      </c>
      <c r="J52" s="66">
        <v>318.5</v>
      </c>
      <c r="K52" s="66">
        <f t="shared" si="4"/>
        <v>9.6206706981858172</v>
      </c>
      <c r="L52" s="66">
        <f t="shared" si="5"/>
        <v>47.966867469879517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147</v>
      </c>
      <c r="I53" s="66">
        <v>147</v>
      </c>
      <c r="J53" s="66">
        <v>0</v>
      </c>
      <c r="K53" s="66" t="e">
        <f t="shared" si="4"/>
        <v>#DIV/0!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22.98</v>
      </c>
      <c r="H54" s="66">
        <v>66</v>
      </c>
      <c r="I54" s="66">
        <v>66</v>
      </c>
      <c r="J54" s="66">
        <v>18.260000000000002</v>
      </c>
      <c r="K54" s="66">
        <f t="shared" si="4"/>
        <v>79.4604003481288</v>
      </c>
      <c r="L54" s="66">
        <f t="shared" si="5"/>
        <v>27.666666666666668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8773.83</v>
      </c>
      <c r="H55" s="66">
        <v>11281</v>
      </c>
      <c r="I55" s="66">
        <v>11281</v>
      </c>
      <c r="J55" s="66">
        <v>10037.950000000001</v>
      </c>
      <c r="K55" s="66">
        <f t="shared" si="4"/>
        <v>114.40784697218889</v>
      </c>
      <c r="L55" s="66">
        <f t="shared" si="5"/>
        <v>88.981030050527437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G57+G58+G59+G60+G61+G62</f>
        <v>743</v>
      </c>
      <c r="H56" s="65">
        <f>H57+H58+H59+H60+H61+H62</f>
        <v>2793</v>
      </c>
      <c r="I56" s="65">
        <f>I57+I58+I59+I60+I61+I62</f>
        <v>2793</v>
      </c>
      <c r="J56" s="65">
        <f>J57+J58+J59+J60+J61+J62</f>
        <v>2266.6099999999997</v>
      </c>
      <c r="K56" s="65">
        <f t="shared" si="4"/>
        <v>305.06191117092868</v>
      </c>
      <c r="L56" s="65">
        <f t="shared" si="5"/>
        <v>81.153240243465802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646</v>
      </c>
      <c r="H57" s="66">
        <v>664</v>
      </c>
      <c r="I57" s="66">
        <v>664</v>
      </c>
      <c r="J57" s="66">
        <v>621.89</v>
      </c>
      <c r="K57" s="66">
        <f t="shared" si="4"/>
        <v>96.267801857585141</v>
      </c>
      <c r="L57" s="66">
        <f t="shared" si="5"/>
        <v>93.658132530120483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159</v>
      </c>
      <c r="I58" s="66">
        <v>159</v>
      </c>
      <c r="J58" s="66">
        <v>0</v>
      </c>
      <c r="K58" s="66" t="e">
        <f t="shared" ref="K58:K75" si="6">(J58*100)/G58</f>
        <v>#DIV/0!</v>
      </c>
      <c r="L58" s="66">
        <f t="shared" ref="L58:L75" si="7">(J58*100)/I58</f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13</v>
      </c>
      <c r="I59" s="66">
        <v>13</v>
      </c>
      <c r="J59" s="66">
        <v>0</v>
      </c>
      <c r="K59" s="66" t="e">
        <f t="shared" si="6"/>
        <v>#DIV/0!</v>
      </c>
      <c r="L59" s="66">
        <f t="shared" si="7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1725</v>
      </c>
      <c r="I60" s="66">
        <v>1725</v>
      </c>
      <c r="J60" s="66">
        <v>1512</v>
      </c>
      <c r="K60" s="66" t="e">
        <f t="shared" si="6"/>
        <v>#DIV/0!</v>
      </c>
      <c r="L60" s="66">
        <f t="shared" si="7"/>
        <v>87.652173913043484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33</v>
      </c>
      <c r="I61" s="66">
        <v>33</v>
      </c>
      <c r="J61" s="66">
        <v>0</v>
      </c>
      <c r="K61" s="66" t="e">
        <f t="shared" si="6"/>
        <v>#DIV/0!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130</v>
      </c>
      <c r="G62" s="66">
        <v>97</v>
      </c>
      <c r="H62" s="66">
        <v>199</v>
      </c>
      <c r="I62" s="66">
        <v>199</v>
      </c>
      <c r="J62" s="66">
        <v>132.72</v>
      </c>
      <c r="K62" s="66">
        <f t="shared" si="6"/>
        <v>136.82474226804123</v>
      </c>
      <c r="L62" s="66">
        <f t="shared" si="7"/>
        <v>66.693467336683412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976</v>
      </c>
      <c r="H63" s="65">
        <f>H64+H66</f>
        <v>1102</v>
      </c>
      <c r="I63" s="65">
        <f>I64+I66</f>
        <v>1090</v>
      </c>
      <c r="J63" s="65">
        <f>J64+J66</f>
        <v>798.37</v>
      </c>
      <c r="K63" s="65">
        <f t="shared" si="6"/>
        <v>81.80020491803279</v>
      </c>
      <c r="L63" s="65">
        <f t="shared" si="7"/>
        <v>73.244954128440369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233</v>
      </c>
      <c r="H64" s="65">
        <f>H65</f>
        <v>40</v>
      </c>
      <c r="I64" s="65">
        <f>I65</f>
        <v>28</v>
      </c>
      <c r="J64" s="65">
        <f>J65</f>
        <v>25.11</v>
      </c>
      <c r="K64" s="65">
        <f t="shared" si="6"/>
        <v>10.776824034334764</v>
      </c>
      <c r="L64" s="65">
        <f t="shared" si="7"/>
        <v>89.678571428571431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233</v>
      </c>
      <c r="H65" s="66">
        <v>40</v>
      </c>
      <c r="I65" s="66">
        <v>28</v>
      </c>
      <c r="J65" s="66">
        <v>25.11</v>
      </c>
      <c r="K65" s="66">
        <f t="shared" si="6"/>
        <v>10.776824034334764</v>
      </c>
      <c r="L65" s="66">
        <f t="shared" si="7"/>
        <v>89.678571428571431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G67+G68</f>
        <v>743</v>
      </c>
      <c r="H66" s="65">
        <f>H67+H68</f>
        <v>1062</v>
      </c>
      <c r="I66" s="65">
        <f>I67+I68</f>
        <v>1062</v>
      </c>
      <c r="J66" s="65">
        <f>J67+J68</f>
        <v>773.26</v>
      </c>
      <c r="K66" s="65">
        <f t="shared" si="6"/>
        <v>104.07267833109017</v>
      </c>
      <c r="L66" s="65">
        <f t="shared" si="7"/>
        <v>72.811676082862519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728</v>
      </c>
      <c r="H67" s="66">
        <v>929</v>
      </c>
      <c r="I67" s="66">
        <v>929</v>
      </c>
      <c r="J67" s="66">
        <v>770.95</v>
      </c>
      <c r="K67" s="66">
        <f t="shared" si="6"/>
        <v>105.89972527472527</v>
      </c>
      <c r="L67" s="66">
        <f t="shared" si="7"/>
        <v>82.987082884822385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15</v>
      </c>
      <c r="H68" s="66">
        <v>133</v>
      </c>
      <c r="I68" s="66">
        <v>133</v>
      </c>
      <c r="J68" s="66">
        <v>2.31</v>
      </c>
      <c r="K68" s="66">
        <f t="shared" si="6"/>
        <v>15.4</v>
      </c>
      <c r="L68" s="66">
        <f t="shared" si="7"/>
        <v>1.736842105263158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>G70</f>
        <v>4031</v>
      </c>
      <c r="H69" s="65">
        <f>H70</f>
        <v>2522</v>
      </c>
      <c r="I69" s="65">
        <f>I70</f>
        <v>3153</v>
      </c>
      <c r="J69" s="65">
        <f>J70</f>
        <v>2912.69</v>
      </c>
      <c r="K69" s="65">
        <f t="shared" si="6"/>
        <v>72.257256263954361</v>
      </c>
      <c r="L69" s="65">
        <f t="shared" si="7"/>
        <v>92.378369806533456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G71+G74</f>
        <v>4031</v>
      </c>
      <c r="H70" s="65">
        <f>H71+H74</f>
        <v>2522</v>
      </c>
      <c r="I70" s="65">
        <f>I71+I74</f>
        <v>3153</v>
      </c>
      <c r="J70" s="65">
        <f>J71+J74</f>
        <v>2912.69</v>
      </c>
      <c r="K70" s="65">
        <f t="shared" si="6"/>
        <v>72.257256263954361</v>
      </c>
      <c r="L70" s="65">
        <f t="shared" si="7"/>
        <v>92.378369806533456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0</v>
      </c>
      <c r="H71" s="65">
        <f>H72+H73</f>
        <v>398</v>
      </c>
      <c r="I71" s="65">
        <f>I72+I73</f>
        <v>1398</v>
      </c>
      <c r="J71" s="65">
        <f>J72+J73</f>
        <v>1166.25</v>
      </c>
      <c r="K71" s="65" t="e">
        <f t="shared" si="6"/>
        <v>#DIV/0!</v>
      </c>
      <c r="L71" s="65">
        <f t="shared" si="7"/>
        <v>83.422746781115876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0</v>
      </c>
      <c r="H72" s="66">
        <v>265</v>
      </c>
      <c r="I72" s="66">
        <v>265</v>
      </c>
      <c r="J72" s="66">
        <v>0</v>
      </c>
      <c r="K72" s="66" t="e">
        <f t="shared" si="6"/>
        <v>#DIV/0!</v>
      </c>
      <c r="L72" s="66">
        <f t="shared" si="7"/>
        <v>0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0</v>
      </c>
      <c r="H73" s="66">
        <v>133</v>
      </c>
      <c r="I73" s="66">
        <v>1133</v>
      </c>
      <c r="J73" s="66">
        <v>1166.25</v>
      </c>
      <c r="K73" s="66" t="e">
        <f t="shared" si="6"/>
        <v>#DIV/0!</v>
      </c>
      <c r="L73" s="66">
        <f t="shared" si="7"/>
        <v>102.93468667255075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4031</v>
      </c>
      <c r="H74" s="65">
        <f>H75</f>
        <v>2124</v>
      </c>
      <c r="I74" s="65">
        <f>I75</f>
        <v>1755</v>
      </c>
      <c r="J74" s="65">
        <f>J75</f>
        <v>1746.44</v>
      </c>
      <c r="K74" s="65">
        <f t="shared" si="6"/>
        <v>43.325229471595136</v>
      </c>
      <c r="L74" s="65">
        <f t="shared" si="7"/>
        <v>99.512250712250719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4031</v>
      </c>
      <c r="H75" s="66">
        <v>2124</v>
      </c>
      <c r="I75" s="66">
        <v>1755</v>
      </c>
      <c r="J75" s="66">
        <v>1746.44</v>
      </c>
      <c r="K75" s="66">
        <f t="shared" si="6"/>
        <v>43.325229471595136</v>
      </c>
      <c r="L75" s="66">
        <f t="shared" si="7"/>
        <v>99.512250712250719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C11" sqref="C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971970.27</v>
      </c>
      <c r="D6" s="71">
        <f>D7+D9+D11</f>
        <v>1193330</v>
      </c>
      <c r="E6" s="71">
        <f>E7+E9+E11</f>
        <v>1294188</v>
      </c>
      <c r="F6" s="71">
        <f>F7+F9+F11</f>
        <v>1254474.96</v>
      </c>
      <c r="G6" s="72">
        <f t="shared" ref="G6:G19" si="0">(F6*100)/C6</f>
        <v>129.06515751762655</v>
      </c>
      <c r="H6" s="72">
        <f t="shared" ref="H6:H19" si="1">(F6*100)/E6</f>
        <v>96.931431909428923</v>
      </c>
    </row>
    <row r="7" spans="1:8" x14ac:dyDescent="0.25">
      <c r="A7"/>
      <c r="B7" s="8" t="s">
        <v>168</v>
      </c>
      <c r="C7" s="71">
        <f>C8</f>
        <v>971625.41</v>
      </c>
      <c r="D7" s="71">
        <f>D8</f>
        <v>1192918</v>
      </c>
      <c r="E7" s="71">
        <f>E8</f>
        <v>1292776</v>
      </c>
      <c r="F7" s="71">
        <f>F8</f>
        <v>1254244.77</v>
      </c>
      <c r="G7" s="72">
        <f t="shared" si="0"/>
        <v>129.08727551701224</v>
      </c>
      <c r="H7" s="72">
        <f t="shared" si="1"/>
        <v>97.019496803777301</v>
      </c>
    </row>
    <row r="8" spans="1:8" x14ac:dyDescent="0.25">
      <c r="A8"/>
      <c r="B8" s="16" t="s">
        <v>169</v>
      </c>
      <c r="C8" s="73">
        <v>971625.41</v>
      </c>
      <c r="D8" s="73">
        <v>1192918</v>
      </c>
      <c r="E8" s="73">
        <v>1292776</v>
      </c>
      <c r="F8" s="74">
        <v>1254244.77</v>
      </c>
      <c r="G8" s="70">
        <f t="shared" si="0"/>
        <v>129.08727551701224</v>
      </c>
      <c r="H8" s="70">
        <f t="shared" si="1"/>
        <v>97.019496803777301</v>
      </c>
    </row>
    <row r="9" spans="1:8" x14ac:dyDescent="0.25">
      <c r="A9"/>
      <c r="B9" s="8" t="s">
        <v>170</v>
      </c>
      <c r="C9" s="71">
        <f>C10</f>
        <v>344.86</v>
      </c>
      <c r="D9" s="71">
        <f>D10</f>
        <v>398</v>
      </c>
      <c r="E9" s="71">
        <f>E10</f>
        <v>1398</v>
      </c>
      <c r="F9" s="71">
        <f>F10</f>
        <v>230.19</v>
      </c>
      <c r="G9" s="72">
        <f t="shared" si="0"/>
        <v>66.748825610392615</v>
      </c>
      <c r="H9" s="72">
        <f t="shared" si="1"/>
        <v>16.465665236051503</v>
      </c>
    </row>
    <row r="10" spans="1:8" x14ac:dyDescent="0.25">
      <c r="A10"/>
      <c r="B10" s="16" t="s">
        <v>171</v>
      </c>
      <c r="C10" s="73">
        <v>344.86</v>
      </c>
      <c r="D10" s="73">
        <v>398</v>
      </c>
      <c r="E10" s="73">
        <v>1398</v>
      </c>
      <c r="F10" s="74">
        <v>230.19</v>
      </c>
      <c r="G10" s="70">
        <f t="shared" si="0"/>
        <v>66.748825610392615</v>
      </c>
      <c r="H10" s="70">
        <f t="shared" si="1"/>
        <v>16.465665236051503</v>
      </c>
    </row>
    <row r="11" spans="1:8" x14ac:dyDescent="0.25">
      <c r="A11"/>
      <c r="B11" s="8" t="s">
        <v>172</v>
      </c>
      <c r="C11" s="71">
        <f>C12</f>
        <v>0</v>
      </c>
      <c r="D11" s="71">
        <f>D12</f>
        <v>14</v>
      </c>
      <c r="E11" s="71">
        <f>E12</f>
        <v>14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173</v>
      </c>
      <c r="C12" s="73">
        <v>0</v>
      </c>
      <c r="D12" s="73">
        <v>14</v>
      </c>
      <c r="E12" s="73">
        <v>14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971625.41</v>
      </c>
      <c r="D13" s="75">
        <f>D14+D16+D18</f>
        <v>1193330</v>
      </c>
      <c r="E13" s="75">
        <f>E14+E16+E18</f>
        <v>1294188</v>
      </c>
      <c r="F13" s="75">
        <f>F14+F16+F18</f>
        <v>1255411.02</v>
      </c>
      <c r="G13" s="72">
        <f t="shared" si="0"/>
        <v>129.20730634247204</v>
      </c>
      <c r="H13" s="72">
        <f t="shared" si="1"/>
        <v>97.003759886507993</v>
      </c>
    </row>
    <row r="14" spans="1:8" x14ac:dyDescent="0.25">
      <c r="A14"/>
      <c r="B14" s="8" t="s">
        <v>168</v>
      </c>
      <c r="C14" s="75">
        <f>C15</f>
        <v>971625.41</v>
      </c>
      <c r="D14" s="75">
        <f>D15</f>
        <v>1192918</v>
      </c>
      <c r="E14" s="75">
        <f>E15</f>
        <v>1292776</v>
      </c>
      <c r="F14" s="75">
        <f>F15</f>
        <v>1254244.77</v>
      </c>
      <c r="G14" s="72">
        <f t="shared" si="0"/>
        <v>129.08727551701224</v>
      </c>
      <c r="H14" s="72">
        <f t="shared" si="1"/>
        <v>97.019496803777301</v>
      </c>
    </row>
    <row r="15" spans="1:8" x14ac:dyDescent="0.25">
      <c r="A15"/>
      <c r="B15" s="16" t="s">
        <v>169</v>
      </c>
      <c r="C15" s="73">
        <v>971625.41</v>
      </c>
      <c r="D15" s="73">
        <v>1192918</v>
      </c>
      <c r="E15" s="76">
        <v>1292776</v>
      </c>
      <c r="F15" s="74">
        <v>1254244.77</v>
      </c>
      <c r="G15" s="70">
        <f t="shared" si="0"/>
        <v>129.08727551701224</v>
      </c>
      <c r="H15" s="70">
        <f t="shared" si="1"/>
        <v>97.019496803777301</v>
      </c>
    </row>
    <row r="16" spans="1:8" x14ac:dyDescent="0.25">
      <c r="A16"/>
      <c r="B16" s="8" t="s">
        <v>170</v>
      </c>
      <c r="C16" s="75">
        <f>C17</f>
        <v>0</v>
      </c>
      <c r="D16" s="75">
        <f>D17</f>
        <v>398</v>
      </c>
      <c r="E16" s="75">
        <f>E17</f>
        <v>1398</v>
      </c>
      <c r="F16" s="75">
        <f>F17</f>
        <v>1166.25</v>
      </c>
      <c r="G16" s="72" t="e">
        <f t="shared" si="0"/>
        <v>#DIV/0!</v>
      </c>
      <c r="H16" s="72">
        <f t="shared" si="1"/>
        <v>83.422746781115876</v>
      </c>
    </row>
    <row r="17" spans="1:8" x14ac:dyDescent="0.25">
      <c r="A17"/>
      <c r="B17" s="16" t="s">
        <v>171</v>
      </c>
      <c r="C17" s="73">
        <v>0</v>
      </c>
      <c r="D17" s="73">
        <v>398</v>
      </c>
      <c r="E17" s="76">
        <v>1398</v>
      </c>
      <c r="F17" s="74">
        <v>1166.25</v>
      </c>
      <c r="G17" s="70" t="e">
        <f t="shared" si="0"/>
        <v>#DIV/0!</v>
      </c>
      <c r="H17" s="70">
        <f t="shared" si="1"/>
        <v>83.422746781115876</v>
      </c>
    </row>
    <row r="18" spans="1:8" x14ac:dyDescent="0.25">
      <c r="A18"/>
      <c r="B18" s="8" t="s">
        <v>172</v>
      </c>
      <c r="C18" s="75">
        <f>C19</f>
        <v>0</v>
      </c>
      <c r="D18" s="75">
        <f>D19</f>
        <v>14</v>
      </c>
      <c r="E18" s="75">
        <f>E19</f>
        <v>14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173</v>
      </c>
      <c r="C19" s="73">
        <v>0</v>
      </c>
      <c r="D19" s="73">
        <v>14</v>
      </c>
      <c r="E19" s="76">
        <v>14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971625.41</v>
      </c>
      <c r="D6" s="75">
        <f t="shared" si="0"/>
        <v>1193330</v>
      </c>
      <c r="E6" s="75">
        <f t="shared" si="0"/>
        <v>1294188</v>
      </c>
      <c r="F6" s="75">
        <f t="shared" si="0"/>
        <v>1255411.02</v>
      </c>
      <c r="G6" s="70">
        <f>(F6*100)/C6</f>
        <v>129.20730634247204</v>
      </c>
      <c r="H6" s="70">
        <f>(F6*100)/E6</f>
        <v>97.003759886507993</v>
      </c>
    </row>
    <row r="7" spans="2:8" x14ac:dyDescent="0.25">
      <c r="B7" s="8" t="s">
        <v>174</v>
      </c>
      <c r="C7" s="75">
        <f t="shared" si="0"/>
        <v>971625.41</v>
      </c>
      <c r="D7" s="75">
        <f t="shared" si="0"/>
        <v>1193330</v>
      </c>
      <c r="E7" s="75">
        <f t="shared" si="0"/>
        <v>1294188</v>
      </c>
      <c r="F7" s="75">
        <f t="shared" si="0"/>
        <v>1255411.02</v>
      </c>
      <c r="G7" s="70">
        <f>(F7*100)/C7</f>
        <v>129.20730634247204</v>
      </c>
      <c r="H7" s="70">
        <f>(F7*100)/E7</f>
        <v>97.003759886507993</v>
      </c>
    </row>
    <row r="8" spans="2:8" x14ac:dyDescent="0.25">
      <c r="B8" s="11" t="s">
        <v>175</v>
      </c>
      <c r="C8" s="73">
        <v>971625.41</v>
      </c>
      <c r="D8" s="73">
        <v>1193330</v>
      </c>
      <c r="E8" s="73">
        <v>1294188</v>
      </c>
      <c r="F8" s="74">
        <v>1255411.02</v>
      </c>
      <c r="G8" s="70">
        <f>(F8*100)/C8</f>
        <v>129.20730634247204</v>
      </c>
      <c r="H8" s="70">
        <f>(F8*100)/E8</f>
        <v>97.003759886507993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8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176</v>
      </c>
      <c r="C1" s="39"/>
    </row>
    <row r="2" spans="1:6" ht="15" customHeight="1" x14ac:dyDescent="0.2">
      <c r="A2" s="41" t="s">
        <v>34</v>
      </c>
      <c r="B2" s="42" t="s">
        <v>177</v>
      </c>
      <c r="C2" s="39"/>
    </row>
    <row r="3" spans="1:6" s="39" customFormat="1" ht="43.5" customHeight="1" x14ac:dyDescent="0.2">
      <c r="A3" s="43" t="s">
        <v>35</v>
      </c>
      <c r="B3" s="37" t="s">
        <v>178</v>
      </c>
    </row>
    <row r="4" spans="1:6" s="39" customFormat="1" x14ac:dyDescent="0.2">
      <c r="A4" s="43" t="s">
        <v>36</v>
      </c>
      <c r="B4" s="44" t="s">
        <v>179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180</v>
      </c>
      <c r="B7" s="46"/>
      <c r="C7" s="77">
        <f>C12</f>
        <v>1192918</v>
      </c>
      <c r="D7" s="77">
        <f>D12</f>
        <v>1292776</v>
      </c>
      <c r="E7" s="77">
        <f>E12</f>
        <v>1254244.77</v>
      </c>
      <c r="F7" s="77">
        <f>(E7*100)/D7</f>
        <v>97.019496803777301</v>
      </c>
    </row>
    <row r="8" spans="1:6" x14ac:dyDescent="0.2">
      <c r="A8" s="47" t="s">
        <v>74</v>
      </c>
      <c r="B8" s="46"/>
      <c r="C8" s="77">
        <f>C64</f>
        <v>398</v>
      </c>
      <c r="D8" s="77">
        <f>D64</f>
        <v>1398</v>
      </c>
      <c r="E8" s="77">
        <f>E64</f>
        <v>1166.25</v>
      </c>
      <c r="F8" s="77">
        <f>(E8*100)/D8</f>
        <v>83.422746781115876</v>
      </c>
    </row>
    <row r="9" spans="1:6" x14ac:dyDescent="0.2">
      <c r="A9" s="47" t="s">
        <v>181</v>
      </c>
      <c r="B9" s="46"/>
      <c r="C9" s="77">
        <f>C74</f>
        <v>14</v>
      </c>
      <c r="D9" s="77">
        <f>D74</f>
        <v>14</v>
      </c>
      <c r="E9" s="77">
        <f>E74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182</v>
      </c>
      <c r="B11" s="47" t="s">
        <v>183</v>
      </c>
      <c r="C11" s="47" t="s">
        <v>43</v>
      </c>
      <c r="D11" s="47" t="s">
        <v>184</v>
      </c>
      <c r="E11" s="47" t="s">
        <v>185</v>
      </c>
      <c r="F11" s="47" t="s">
        <v>186</v>
      </c>
    </row>
    <row r="12" spans="1:6" x14ac:dyDescent="0.2">
      <c r="A12" s="48" t="s">
        <v>180</v>
      </c>
      <c r="B12" s="48" t="s">
        <v>187</v>
      </c>
      <c r="C12" s="78">
        <f>C13+C55</f>
        <v>1192918</v>
      </c>
      <c r="D12" s="78">
        <f>D13+D55</f>
        <v>1292776</v>
      </c>
      <c r="E12" s="78">
        <f>E13+E55</f>
        <v>1254244.77</v>
      </c>
      <c r="F12" s="79">
        <f>(E12*100)/D12</f>
        <v>97.019496803777301</v>
      </c>
    </row>
    <row r="13" spans="1:6" x14ac:dyDescent="0.2">
      <c r="A13" s="49" t="s">
        <v>72</v>
      </c>
      <c r="B13" s="50" t="s">
        <v>73</v>
      </c>
      <c r="C13" s="80">
        <f>C14+C21+C49</f>
        <v>1190794</v>
      </c>
      <c r="D13" s="80">
        <f>D14+D21+D49</f>
        <v>1291021</v>
      </c>
      <c r="E13" s="80">
        <f>E14+E21+E49</f>
        <v>1252498.33</v>
      </c>
      <c r="F13" s="81">
        <f>(E13*100)/D13</f>
        <v>97.016108181044302</v>
      </c>
    </row>
    <row r="14" spans="1:6" x14ac:dyDescent="0.2">
      <c r="A14" s="51" t="s">
        <v>74</v>
      </c>
      <c r="B14" s="52" t="s">
        <v>75</v>
      </c>
      <c r="C14" s="82">
        <f>C15+C17+C19</f>
        <v>976800</v>
      </c>
      <c r="D14" s="82">
        <f>D15+D17+D19</f>
        <v>1107408</v>
      </c>
      <c r="E14" s="82">
        <f>E15+E17+E19</f>
        <v>1107181.49</v>
      </c>
      <c r="F14" s="81">
        <f>(E14*100)/D14</f>
        <v>99.979545930677759</v>
      </c>
    </row>
    <row r="15" spans="1:6" x14ac:dyDescent="0.2">
      <c r="A15" s="53" t="s">
        <v>76</v>
      </c>
      <c r="B15" s="54" t="s">
        <v>77</v>
      </c>
      <c r="C15" s="83">
        <f>C16</f>
        <v>818203</v>
      </c>
      <c r="D15" s="83">
        <f>D16</f>
        <v>924652</v>
      </c>
      <c r="E15" s="83">
        <f>E16</f>
        <v>924634.4</v>
      </c>
      <c r="F15" s="83">
        <f>(E15*100)/D15</f>
        <v>99.998096581200272</v>
      </c>
    </row>
    <row r="16" spans="1:6" x14ac:dyDescent="0.2">
      <c r="A16" s="55" t="s">
        <v>78</v>
      </c>
      <c r="B16" s="56" t="s">
        <v>79</v>
      </c>
      <c r="C16" s="84">
        <v>818203</v>
      </c>
      <c r="D16" s="84">
        <v>924652</v>
      </c>
      <c r="E16" s="84">
        <v>924634.4</v>
      </c>
      <c r="F16" s="84"/>
    </row>
    <row r="17" spans="1:6" x14ac:dyDescent="0.2">
      <c r="A17" s="53" t="s">
        <v>80</v>
      </c>
      <c r="B17" s="54" t="s">
        <v>81</v>
      </c>
      <c r="C17" s="83">
        <f>C18</f>
        <v>26399</v>
      </c>
      <c r="D17" s="83">
        <f>D18</f>
        <v>30416</v>
      </c>
      <c r="E17" s="83">
        <f>E18</f>
        <v>30209.06</v>
      </c>
      <c r="F17" s="83">
        <f>(E17*100)/D17</f>
        <v>99.319634402945823</v>
      </c>
    </row>
    <row r="18" spans="1:6" x14ac:dyDescent="0.2">
      <c r="A18" s="55" t="s">
        <v>82</v>
      </c>
      <c r="B18" s="56" t="s">
        <v>81</v>
      </c>
      <c r="C18" s="84">
        <v>26399</v>
      </c>
      <c r="D18" s="84">
        <v>30416</v>
      </c>
      <c r="E18" s="84">
        <v>30209.06</v>
      </c>
      <c r="F18" s="84"/>
    </row>
    <row r="19" spans="1:6" x14ac:dyDescent="0.2">
      <c r="A19" s="53" t="s">
        <v>83</v>
      </c>
      <c r="B19" s="54" t="s">
        <v>84</v>
      </c>
      <c r="C19" s="83">
        <f>C20</f>
        <v>132198</v>
      </c>
      <c r="D19" s="83">
        <f>D20</f>
        <v>152340</v>
      </c>
      <c r="E19" s="83">
        <f>E20</f>
        <v>152338.03</v>
      </c>
      <c r="F19" s="83">
        <f>(E19*100)/D19</f>
        <v>99.998706839963234</v>
      </c>
    </row>
    <row r="20" spans="1:6" x14ac:dyDescent="0.2">
      <c r="A20" s="55" t="s">
        <v>85</v>
      </c>
      <c r="B20" s="56" t="s">
        <v>86</v>
      </c>
      <c r="C20" s="84">
        <v>132198</v>
      </c>
      <c r="D20" s="84">
        <v>152340</v>
      </c>
      <c r="E20" s="84">
        <v>152338.03</v>
      </c>
      <c r="F20" s="84"/>
    </row>
    <row r="21" spans="1:6" x14ac:dyDescent="0.2">
      <c r="A21" s="51" t="s">
        <v>87</v>
      </c>
      <c r="B21" s="52" t="s">
        <v>88</v>
      </c>
      <c r="C21" s="82">
        <f>C22+C27+C32+C42</f>
        <v>212892</v>
      </c>
      <c r="D21" s="82">
        <f>D22+D27+D32+D42</f>
        <v>182523</v>
      </c>
      <c r="E21" s="82">
        <f>E22+E27+E32+E42</f>
        <v>144518.46999999997</v>
      </c>
      <c r="F21" s="81">
        <f>(E21*100)/D21</f>
        <v>79.178224114221223</v>
      </c>
    </row>
    <row r="22" spans="1:6" x14ac:dyDescent="0.2">
      <c r="A22" s="53" t="s">
        <v>89</v>
      </c>
      <c r="B22" s="54" t="s">
        <v>90</v>
      </c>
      <c r="C22" s="83">
        <f>C23+C24+C25+C26</f>
        <v>34549</v>
      </c>
      <c r="D22" s="83">
        <f>D23+D24+D25+D26</f>
        <v>36688</v>
      </c>
      <c r="E22" s="83">
        <f>E23+E24+E25+E26</f>
        <v>32261.120000000003</v>
      </c>
      <c r="F22" s="83">
        <f>(E22*100)/D22</f>
        <v>87.933711295246397</v>
      </c>
    </row>
    <row r="23" spans="1:6" x14ac:dyDescent="0.2">
      <c r="A23" s="55" t="s">
        <v>91</v>
      </c>
      <c r="B23" s="56" t="s">
        <v>92</v>
      </c>
      <c r="C23" s="84">
        <v>3982</v>
      </c>
      <c r="D23" s="84">
        <v>4582</v>
      </c>
      <c r="E23" s="84">
        <v>3413.29</v>
      </c>
      <c r="F23" s="84"/>
    </row>
    <row r="24" spans="1:6" ht="25.5" x14ac:dyDescent="0.2">
      <c r="A24" s="55" t="s">
        <v>93</v>
      </c>
      <c r="B24" s="56" t="s">
        <v>94</v>
      </c>
      <c r="C24" s="84">
        <v>26545</v>
      </c>
      <c r="D24" s="84">
        <v>27145</v>
      </c>
      <c r="E24" s="84">
        <v>25097.45</v>
      </c>
      <c r="F24" s="84"/>
    </row>
    <row r="25" spans="1:6" x14ac:dyDescent="0.2">
      <c r="A25" s="55" t="s">
        <v>95</v>
      </c>
      <c r="B25" s="56" t="s">
        <v>96</v>
      </c>
      <c r="C25" s="84">
        <v>3982</v>
      </c>
      <c r="D25" s="84">
        <v>3582</v>
      </c>
      <c r="E25" s="84">
        <v>2421.25</v>
      </c>
      <c r="F25" s="84"/>
    </row>
    <row r="26" spans="1:6" x14ac:dyDescent="0.2">
      <c r="A26" s="55" t="s">
        <v>97</v>
      </c>
      <c r="B26" s="56" t="s">
        <v>98</v>
      </c>
      <c r="C26" s="84">
        <v>40</v>
      </c>
      <c r="D26" s="84">
        <v>1379</v>
      </c>
      <c r="E26" s="84">
        <v>1329.13</v>
      </c>
      <c r="F26" s="84"/>
    </row>
    <row r="27" spans="1:6" x14ac:dyDescent="0.2">
      <c r="A27" s="53" t="s">
        <v>99</v>
      </c>
      <c r="B27" s="54" t="s">
        <v>100</v>
      </c>
      <c r="C27" s="83">
        <f>C28+C29+C30+C31</f>
        <v>56380</v>
      </c>
      <c r="D27" s="83">
        <f>D28+D29+D30+D31</f>
        <v>33590</v>
      </c>
      <c r="E27" s="83">
        <f>E28+E29+E30+E31</f>
        <v>25477.24</v>
      </c>
      <c r="F27" s="83">
        <f>(E27*100)/D27</f>
        <v>75.847692765704082</v>
      </c>
    </row>
    <row r="28" spans="1:6" x14ac:dyDescent="0.2">
      <c r="A28" s="55" t="s">
        <v>101</v>
      </c>
      <c r="B28" s="56" t="s">
        <v>102</v>
      </c>
      <c r="C28" s="84">
        <v>17979</v>
      </c>
      <c r="D28" s="84">
        <v>12979</v>
      </c>
      <c r="E28" s="84">
        <v>9594.34</v>
      </c>
      <c r="F28" s="84"/>
    </row>
    <row r="29" spans="1:6" x14ac:dyDescent="0.2">
      <c r="A29" s="55" t="s">
        <v>103</v>
      </c>
      <c r="B29" s="56" t="s">
        <v>104</v>
      </c>
      <c r="C29" s="84">
        <v>37490</v>
      </c>
      <c r="D29" s="84">
        <v>20000</v>
      </c>
      <c r="E29" s="84">
        <v>15786.56</v>
      </c>
      <c r="F29" s="84"/>
    </row>
    <row r="30" spans="1:6" x14ac:dyDescent="0.2">
      <c r="A30" s="55" t="s">
        <v>105</v>
      </c>
      <c r="B30" s="56" t="s">
        <v>106</v>
      </c>
      <c r="C30" s="84">
        <v>380</v>
      </c>
      <c r="D30" s="84">
        <v>280</v>
      </c>
      <c r="E30" s="84">
        <v>96.34</v>
      </c>
      <c r="F30" s="84"/>
    </row>
    <row r="31" spans="1:6" x14ac:dyDescent="0.2">
      <c r="A31" s="55" t="s">
        <v>107</v>
      </c>
      <c r="B31" s="56" t="s">
        <v>108</v>
      </c>
      <c r="C31" s="84">
        <v>531</v>
      </c>
      <c r="D31" s="84">
        <v>331</v>
      </c>
      <c r="E31" s="84">
        <v>0</v>
      </c>
      <c r="F31" s="84"/>
    </row>
    <row r="32" spans="1:6" x14ac:dyDescent="0.2">
      <c r="A32" s="53" t="s">
        <v>109</v>
      </c>
      <c r="B32" s="54" t="s">
        <v>110</v>
      </c>
      <c r="C32" s="83">
        <f>C33+C34+C35+C36+C37+C38+C39+C40+C41</f>
        <v>119170</v>
      </c>
      <c r="D32" s="83">
        <f>D33+D34+D35+D36+D37+D38+D39+D40+D41</f>
        <v>109452</v>
      </c>
      <c r="E32" s="83">
        <f>E33+E34+E35+E36+E37+E38+E39+E40+E41</f>
        <v>84513.499999999985</v>
      </c>
      <c r="F32" s="83">
        <f>(E32*100)/D32</f>
        <v>77.215126265394872</v>
      </c>
    </row>
    <row r="33" spans="1:6" x14ac:dyDescent="0.2">
      <c r="A33" s="55" t="s">
        <v>111</v>
      </c>
      <c r="B33" s="56" t="s">
        <v>112</v>
      </c>
      <c r="C33" s="84">
        <v>60175</v>
      </c>
      <c r="D33" s="84">
        <v>50000</v>
      </c>
      <c r="E33" s="84">
        <v>37263.33</v>
      </c>
      <c r="F33" s="84"/>
    </row>
    <row r="34" spans="1:6" x14ac:dyDescent="0.2">
      <c r="A34" s="55" t="s">
        <v>113</v>
      </c>
      <c r="B34" s="56" t="s">
        <v>114</v>
      </c>
      <c r="C34" s="84">
        <v>3716</v>
      </c>
      <c r="D34" s="84">
        <v>2000</v>
      </c>
      <c r="E34" s="84">
        <v>876.18</v>
      </c>
      <c r="F34" s="84"/>
    </row>
    <row r="35" spans="1:6" x14ac:dyDescent="0.2">
      <c r="A35" s="55" t="s">
        <v>115</v>
      </c>
      <c r="B35" s="56" t="s">
        <v>116</v>
      </c>
      <c r="C35" s="84">
        <v>1327</v>
      </c>
      <c r="D35" s="84">
        <v>3500</v>
      </c>
      <c r="E35" s="84">
        <v>1849.73</v>
      </c>
      <c r="F35" s="84"/>
    </row>
    <row r="36" spans="1:6" x14ac:dyDescent="0.2">
      <c r="A36" s="55" t="s">
        <v>117</v>
      </c>
      <c r="B36" s="56" t="s">
        <v>118</v>
      </c>
      <c r="C36" s="84">
        <v>38490</v>
      </c>
      <c r="D36" s="84">
        <v>38490</v>
      </c>
      <c r="E36" s="84">
        <v>31519.35</v>
      </c>
      <c r="F36" s="84"/>
    </row>
    <row r="37" spans="1:6" x14ac:dyDescent="0.2">
      <c r="A37" s="55" t="s">
        <v>119</v>
      </c>
      <c r="B37" s="56" t="s">
        <v>120</v>
      </c>
      <c r="C37" s="84">
        <v>3318</v>
      </c>
      <c r="D37" s="84">
        <v>3318</v>
      </c>
      <c r="E37" s="84">
        <v>2630.2</v>
      </c>
      <c r="F37" s="84"/>
    </row>
    <row r="38" spans="1:6" x14ac:dyDescent="0.2">
      <c r="A38" s="55" t="s">
        <v>121</v>
      </c>
      <c r="B38" s="56" t="s">
        <v>122</v>
      </c>
      <c r="C38" s="84">
        <v>664</v>
      </c>
      <c r="D38" s="84">
        <v>664</v>
      </c>
      <c r="E38" s="84">
        <v>318.5</v>
      </c>
      <c r="F38" s="84"/>
    </row>
    <row r="39" spans="1:6" x14ac:dyDescent="0.2">
      <c r="A39" s="55" t="s">
        <v>123</v>
      </c>
      <c r="B39" s="56" t="s">
        <v>124</v>
      </c>
      <c r="C39" s="84">
        <v>133</v>
      </c>
      <c r="D39" s="84">
        <v>133</v>
      </c>
      <c r="E39" s="84">
        <v>0</v>
      </c>
      <c r="F39" s="84"/>
    </row>
    <row r="40" spans="1:6" x14ac:dyDescent="0.2">
      <c r="A40" s="55" t="s">
        <v>125</v>
      </c>
      <c r="B40" s="56" t="s">
        <v>126</v>
      </c>
      <c r="C40" s="84">
        <v>66</v>
      </c>
      <c r="D40" s="84">
        <v>66</v>
      </c>
      <c r="E40" s="84">
        <v>18.260000000000002</v>
      </c>
      <c r="F40" s="84"/>
    </row>
    <row r="41" spans="1:6" x14ac:dyDescent="0.2">
      <c r="A41" s="55" t="s">
        <v>127</v>
      </c>
      <c r="B41" s="56" t="s">
        <v>128</v>
      </c>
      <c r="C41" s="84">
        <v>11281</v>
      </c>
      <c r="D41" s="84">
        <v>11281</v>
      </c>
      <c r="E41" s="84">
        <v>10037.950000000001</v>
      </c>
      <c r="F41" s="84"/>
    </row>
    <row r="42" spans="1:6" x14ac:dyDescent="0.2">
      <c r="A42" s="53" t="s">
        <v>129</v>
      </c>
      <c r="B42" s="54" t="s">
        <v>130</v>
      </c>
      <c r="C42" s="83">
        <f>C43+C44+C45+C46+C47+C48</f>
        <v>2793</v>
      </c>
      <c r="D42" s="83">
        <f>D43+D44+D45+D46+D47+D48</f>
        <v>2793</v>
      </c>
      <c r="E42" s="83">
        <f>E43+E44+E45+E46+E47+E48</f>
        <v>2266.6099999999997</v>
      </c>
      <c r="F42" s="83">
        <f>(E42*100)/D42</f>
        <v>81.153240243465802</v>
      </c>
    </row>
    <row r="43" spans="1:6" x14ac:dyDescent="0.2">
      <c r="A43" s="55" t="s">
        <v>131</v>
      </c>
      <c r="B43" s="56" t="s">
        <v>132</v>
      </c>
      <c r="C43" s="84">
        <v>664</v>
      </c>
      <c r="D43" s="84">
        <v>664</v>
      </c>
      <c r="E43" s="84">
        <v>621.89</v>
      </c>
      <c r="F43" s="84"/>
    </row>
    <row r="44" spans="1:6" x14ac:dyDescent="0.2">
      <c r="A44" s="55" t="s">
        <v>133</v>
      </c>
      <c r="B44" s="56" t="s">
        <v>134</v>
      </c>
      <c r="C44" s="84">
        <v>159</v>
      </c>
      <c r="D44" s="84">
        <v>159</v>
      </c>
      <c r="E44" s="84">
        <v>0</v>
      </c>
      <c r="F44" s="84"/>
    </row>
    <row r="45" spans="1:6" x14ac:dyDescent="0.2">
      <c r="A45" s="55" t="s">
        <v>135</v>
      </c>
      <c r="B45" s="56" t="s">
        <v>136</v>
      </c>
      <c r="C45" s="84">
        <v>13</v>
      </c>
      <c r="D45" s="84">
        <v>13</v>
      </c>
      <c r="E45" s="84">
        <v>0</v>
      </c>
      <c r="F45" s="84"/>
    </row>
    <row r="46" spans="1:6" x14ac:dyDescent="0.2">
      <c r="A46" s="55" t="s">
        <v>137</v>
      </c>
      <c r="B46" s="56" t="s">
        <v>138</v>
      </c>
      <c r="C46" s="84">
        <v>1725</v>
      </c>
      <c r="D46" s="84">
        <v>1725</v>
      </c>
      <c r="E46" s="84">
        <v>1512</v>
      </c>
      <c r="F46" s="84"/>
    </row>
    <row r="47" spans="1:6" x14ac:dyDescent="0.2">
      <c r="A47" s="55" t="s">
        <v>139</v>
      </c>
      <c r="B47" s="56" t="s">
        <v>140</v>
      </c>
      <c r="C47" s="84">
        <v>33</v>
      </c>
      <c r="D47" s="84">
        <v>33</v>
      </c>
      <c r="E47" s="84">
        <v>0</v>
      </c>
      <c r="F47" s="84"/>
    </row>
    <row r="48" spans="1:6" x14ac:dyDescent="0.2">
      <c r="A48" s="55" t="s">
        <v>141</v>
      </c>
      <c r="B48" s="56" t="s">
        <v>130</v>
      </c>
      <c r="C48" s="84">
        <v>199</v>
      </c>
      <c r="D48" s="84">
        <v>199</v>
      </c>
      <c r="E48" s="84">
        <v>132.72</v>
      </c>
      <c r="F48" s="84"/>
    </row>
    <row r="49" spans="1:6" x14ac:dyDescent="0.2">
      <c r="A49" s="51" t="s">
        <v>142</v>
      </c>
      <c r="B49" s="52" t="s">
        <v>143</v>
      </c>
      <c r="C49" s="82">
        <f>C50+C52</f>
        <v>1102</v>
      </c>
      <c r="D49" s="82">
        <f>D50+D52</f>
        <v>1090</v>
      </c>
      <c r="E49" s="82">
        <f>E50+E52</f>
        <v>798.37</v>
      </c>
      <c r="F49" s="81">
        <f>(E49*100)/D49</f>
        <v>73.244954128440369</v>
      </c>
    </row>
    <row r="50" spans="1:6" x14ac:dyDescent="0.2">
      <c r="A50" s="53" t="s">
        <v>144</v>
      </c>
      <c r="B50" s="54" t="s">
        <v>145</v>
      </c>
      <c r="C50" s="83">
        <f>C51</f>
        <v>40</v>
      </c>
      <c r="D50" s="83">
        <f>D51</f>
        <v>28</v>
      </c>
      <c r="E50" s="83">
        <f>E51</f>
        <v>25.11</v>
      </c>
      <c r="F50" s="83">
        <f>(E50*100)/D50</f>
        <v>89.678571428571431</v>
      </c>
    </row>
    <row r="51" spans="1:6" ht="25.5" x14ac:dyDescent="0.2">
      <c r="A51" s="55" t="s">
        <v>146</v>
      </c>
      <c r="B51" s="56" t="s">
        <v>147</v>
      </c>
      <c r="C51" s="84">
        <v>40</v>
      </c>
      <c r="D51" s="84">
        <v>28</v>
      </c>
      <c r="E51" s="84">
        <v>25.11</v>
      </c>
      <c r="F51" s="84"/>
    </row>
    <row r="52" spans="1:6" x14ac:dyDescent="0.2">
      <c r="A52" s="53" t="s">
        <v>148</v>
      </c>
      <c r="B52" s="54" t="s">
        <v>149</v>
      </c>
      <c r="C52" s="83">
        <f>C53+C54</f>
        <v>1062</v>
      </c>
      <c r="D52" s="83">
        <f>D53+D54</f>
        <v>1062</v>
      </c>
      <c r="E52" s="83">
        <f>E53+E54</f>
        <v>773.26</v>
      </c>
      <c r="F52" s="83">
        <f>(E52*100)/D52</f>
        <v>72.811676082862519</v>
      </c>
    </row>
    <row r="53" spans="1:6" x14ac:dyDescent="0.2">
      <c r="A53" s="55" t="s">
        <v>150</v>
      </c>
      <c r="B53" s="56" t="s">
        <v>151</v>
      </c>
      <c r="C53" s="84">
        <v>929</v>
      </c>
      <c r="D53" s="84">
        <v>929</v>
      </c>
      <c r="E53" s="84">
        <v>770.95</v>
      </c>
      <c r="F53" s="84"/>
    </row>
    <row r="54" spans="1:6" x14ac:dyDescent="0.2">
      <c r="A54" s="55" t="s">
        <v>152</v>
      </c>
      <c r="B54" s="56" t="s">
        <v>153</v>
      </c>
      <c r="C54" s="84">
        <v>133</v>
      </c>
      <c r="D54" s="84">
        <v>133</v>
      </c>
      <c r="E54" s="84">
        <v>2.31</v>
      </c>
      <c r="F54" s="84"/>
    </row>
    <row r="55" spans="1:6" x14ac:dyDescent="0.2">
      <c r="A55" s="49" t="s">
        <v>154</v>
      </c>
      <c r="B55" s="50" t="s">
        <v>155</v>
      </c>
      <c r="C55" s="80">
        <f t="shared" ref="C55:E57" si="0">C56</f>
        <v>2124</v>
      </c>
      <c r="D55" s="80">
        <f t="shared" si="0"/>
        <v>1755</v>
      </c>
      <c r="E55" s="80">
        <f t="shared" si="0"/>
        <v>1746.44</v>
      </c>
      <c r="F55" s="81">
        <f>(E55*100)/D55</f>
        <v>99.512250712250719</v>
      </c>
    </row>
    <row r="56" spans="1:6" x14ac:dyDescent="0.2">
      <c r="A56" s="51" t="s">
        <v>156</v>
      </c>
      <c r="B56" s="52" t="s">
        <v>157</v>
      </c>
      <c r="C56" s="82">
        <f t="shared" si="0"/>
        <v>2124</v>
      </c>
      <c r="D56" s="82">
        <f t="shared" si="0"/>
        <v>1755</v>
      </c>
      <c r="E56" s="82">
        <f t="shared" si="0"/>
        <v>1746.44</v>
      </c>
      <c r="F56" s="81">
        <f>(E56*100)/D56</f>
        <v>99.512250712250719</v>
      </c>
    </row>
    <row r="57" spans="1:6" x14ac:dyDescent="0.2">
      <c r="A57" s="53" t="s">
        <v>164</v>
      </c>
      <c r="B57" s="54" t="s">
        <v>165</v>
      </c>
      <c r="C57" s="83">
        <f t="shared" si="0"/>
        <v>2124</v>
      </c>
      <c r="D57" s="83">
        <f t="shared" si="0"/>
        <v>1755</v>
      </c>
      <c r="E57" s="83">
        <f t="shared" si="0"/>
        <v>1746.44</v>
      </c>
      <c r="F57" s="83">
        <f>(E57*100)/D57</f>
        <v>99.512250712250719</v>
      </c>
    </row>
    <row r="58" spans="1:6" x14ac:dyDescent="0.2">
      <c r="A58" s="55" t="s">
        <v>166</v>
      </c>
      <c r="B58" s="56" t="s">
        <v>167</v>
      </c>
      <c r="C58" s="84">
        <v>2124</v>
      </c>
      <c r="D58" s="84">
        <v>1755</v>
      </c>
      <c r="E58" s="84">
        <v>1746.44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1192918</v>
      </c>
      <c r="D59" s="80">
        <f t="shared" si="1"/>
        <v>1292776</v>
      </c>
      <c r="E59" s="80">
        <f t="shared" si="1"/>
        <v>1254244.77</v>
      </c>
      <c r="F59" s="81">
        <f>(E59*100)/D59</f>
        <v>97.019496803777301</v>
      </c>
    </row>
    <row r="60" spans="1:6" x14ac:dyDescent="0.2">
      <c r="A60" s="51" t="s">
        <v>64</v>
      </c>
      <c r="B60" s="52" t="s">
        <v>65</v>
      </c>
      <c r="C60" s="82">
        <f t="shared" si="1"/>
        <v>1192918</v>
      </c>
      <c r="D60" s="82">
        <f t="shared" si="1"/>
        <v>1292776</v>
      </c>
      <c r="E60" s="82">
        <f t="shared" si="1"/>
        <v>1254244.77</v>
      </c>
      <c r="F60" s="81">
        <f>(E60*100)/D60</f>
        <v>97.019496803777301</v>
      </c>
    </row>
    <row r="61" spans="1:6" ht="25.5" x14ac:dyDescent="0.2">
      <c r="A61" s="53" t="s">
        <v>66</v>
      </c>
      <c r="B61" s="54" t="s">
        <v>67</v>
      </c>
      <c r="C61" s="83">
        <f>C62+C63</f>
        <v>1192918</v>
      </c>
      <c r="D61" s="83">
        <f>D62+D63</f>
        <v>1292776</v>
      </c>
      <c r="E61" s="83">
        <f>E62+E63</f>
        <v>1254244.77</v>
      </c>
      <c r="F61" s="83">
        <f>(E61*100)/D61</f>
        <v>97.019496803777301</v>
      </c>
    </row>
    <row r="62" spans="1:6" x14ac:dyDescent="0.2">
      <c r="A62" s="55" t="s">
        <v>68</v>
      </c>
      <c r="B62" s="56" t="s">
        <v>69</v>
      </c>
      <c r="C62" s="84">
        <v>1190794</v>
      </c>
      <c r="D62" s="84">
        <v>1291021</v>
      </c>
      <c r="E62" s="84">
        <v>1252498.33</v>
      </c>
      <c r="F62" s="84"/>
    </row>
    <row r="63" spans="1:6" ht="25.5" x14ac:dyDescent="0.2">
      <c r="A63" s="55" t="s">
        <v>70</v>
      </c>
      <c r="B63" s="56" t="s">
        <v>71</v>
      </c>
      <c r="C63" s="84">
        <v>2124</v>
      </c>
      <c r="D63" s="84">
        <v>1755</v>
      </c>
      <c r="E63" s="84">
        <v>1746.44</v>
      </c>
      <c r="F63" s="84"/>
    </row>
    <row r="64" spans="1:6" x14ac:dyDescent="0.2">
      <c r="A64" s="48" t="s">
        <v>74</v>
      </c>
      <c r="B64" s="48" t="s">
        <v>188</v>
      </c>
      <c r="C64" s="78">
        <f t="shared" ref="C64:E66" si="2">C65</f>
        <v>398</v>
      </c>
      <c r="D64" s="78">
        <f t="shared" si="2"/>
        <v>1398</v>
      </c>
      <c r="E64" s="78">
        <f t="shared" si="2"/>
        <v>1166.25</v>
      </c>
      <c r="F64" s="79">
        <f>(E64*100)/D64</f>
        <v>83.422746781115876</v>
      </c>
    </row>
    <row r="65" spans="1:6" x14ac:dyDescent="0.2">
      <c r="A65" s="49" t="s">
        <v>154</v>
      </c>
      <c r="B65" s="50" t="s">
        <v>155</v>
      </c>
      <c r="C65" s="80">
        <f t="shared" si="2"/>
        <v>398</v>
      </c>
      <c r="D65" s="80">
        <f t="shared" si="2"/>
        <v>1398</v>
      </c>
      <c r="E65" s="80">
        <f t="shared" si="2"/>
        <v>1166.25</v>
      </c>
      <c r="F65" s="81">
        <f>(E65*100)/D65</f>
        <v>83.422746781115876</v>
      </c>
    </row>
    <row r="66" spans="1:6" x14ac:dyDescent="0.2">
      <c r="A66" s="51" t="s">
        <v>156</v>
      </c>
      <c r="B66" s="52" t="s">
        <v>157</v>
      </c>
      <c r="C66" s="82">
        <f t="shared" si="2"/>
        <v>398</v>
      </c>
      <c r="D66" s="82">
        <f t="shared" si="2"/>
        <v>1398</v>
      </c>
      <c r="E66" s="82">
        <f t="shared" si="2"/>
        <v>1166.25</v>
      </c>
      <c r="F66" s="81">
        <f>(E66*100)/D66</f>
        <v>83.422746781115876</v>
      </c>
    </row>
    <row r="67" spans="1:6" x14ac:dyDescent="0.2">
      <c r="A67" s="53" t="s">
        <v>158</v>
      </c>
      <c r="B67" s="54" t="s">
        <v>159</v>
      </c>
      <c r="C67" s="83">
        <f>C68+C69</f>
        <v>398</v>
      </c>
      <c r="D67" s="83">
        <f>D68+D69</f>
        <v>1398</v>
      </c>
      <c r="E67" s="83">
        <f>E68+E69</f>
        <v>1166.25</v>
      </c>
      <c r="F67" s="83">
        <f>(E67*100)/D67</f>
        <v>83.422746781115876</v>
      </c>
    </row>
    <row r="68" spans="1:6" x14ac:dyDescent="0.2">
      <c r="A68" s="55" t="s">
        <v>160</v>
      </c>
      <c r="B68" s="56" t="s">
        <v>161</v>
      </c>
      <c r="C68" s="84">
        <v>265</v>
      </c>
      <c r="D68" s="84">
        <v>265</v>
      </c>
      <c r="E68" s="84">
        <v>0</v>
      </c>
      <c r="F68" s="84"/>
    </row>
    <row r="69" spans="1:6" x14ac:dyDescent="0.2">
      <c r="A69" s="55" t="s">
        <v>162</v>
      </c>
      <c r="B69" s="56" t="s">
        <v>163</v>
      </c>
      <c r="C69" s="84">
        <v>133</v>
      </c>
      <c r="D69" s="84">
        <v>1133</v>
      </c>
      <c r="E69" s="84">
        <v>1166.25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3">C71</f>
        <v>398</v>
      </c>
      <c r="D70" s="80">
        <f t="shared" si="3"/>
        <v>1398</v>
      </c>
      <c r="E70" s="80">
        <f t="shared" si="3"/>
        <v>230.19</v>
      </c>
      <c r="F70" s="81">
        <f>(E70*100)/D70</f>
        <v>16.465665236051503</v>
      </c>
    </row>
    <row r="71" spans="1:6" x14ac:dyDescent="0.2">
      <c r="A71" s="51" t="s">
        <v>58</v>
      </c>
      <c r="B71" s="52" t="s">
        <v>59</v>
      </c>
      <c r="C71" s="82">
        <f t="shared" si="3"/>
        <v>398</v>
      </c>
      <c r="D71" s="82">
        <f t="shared" si="3"/>
        <v>1398</v>
      </c>
      <c r="E71" s="82">
        <f t="shared" si="3"/>
        <v>230.19</v>
      </c>
      <c r="F71" s="81">
        <f>(E71*100)/D71</f>
        <v>16.465665236051503</v>
      </c>
    </row>
    <row r="72" spans="1:6" x14ac:dyDescent="0.2">
      <c r="A72" s="53" t="s">
        <v>60</v>
      </c>
      <c r="B72" s="54" t="s">
        <v>61</v>
      </c>
      <c r="C72" s="83">
        <f t="shared" si="3"/>
        <v>398</v>
      </c>
      <c r="D72" s="83">
        <f t="shared" si="3"/>
        <v>1398</v>
      </c>
      <c r="E72" s="83">
        <f t="shared" si="3"/>
        <v>230.19</v>
      </c>
      <c r="F72" s="83">
        <f>(E72*100)/D72</f>
        <v>16.465665236051503</v>
      </c>
    </row>
    <row r="73" spans="1:6" x14ac:dyDescent="0.2">
      <c r="A73" s="55" t="s">
        <v>62</v>
      </c>
      <c r="B73" s="56" t="s">
        <v>63</v>
      </c>
      <c r="C73" s="84">
        <v>398</v>
      </c>
      <c r="D73" s="84">
        <v>1398</v>
      </c>
      <c r="E73" s="84">
        <v>230.19</v>
      </c>
      <c r="F73" s="84"/>
    </row>
    <row r="74" spans="1:6" x14ac:dyDescent="0.2">
      <c r="A74" s="48" t="s">
        <v>181</v>
      </c>
      <c r="B74" s="48" t="s">
        <v>189</v>
      </c>
      <c r="C74" s="78">
        <f t="shared" ref="C74:E77" si="4">C75</f>
        <v>14</v>
      </c>
      <c r="D74" s="78">
        <f t="shared" si="4"/>
        <v>14</v>
      </c>
      <c r="E74" s="78">
        <f t="shared" si="4"/>
        <v>0</v>
      </c>
      <c r="F74" s="79">
        <f>(E74*100)/D74</f>
        <v>0</v>
      </c>
    </row>
    <row r="75" spans="1:6" x14ac:dyDescent="0.2">
      <c r="A75" s="49" t="s">
        <v>72</v>
      </c>
      <c r="B75" s="50" t="s">
        <v>73</v>
      </c>
      <c r="C75" s="80">
        <f t="shared" si="4"/>
        <v>14</v>
      </c>
      <c r="D75" s="80">
        <f t="shared" si="4"/>
        <v>14</v>
      </c>
      <c r="E75" s="80">
        <f t="shared" si="4"/>
        <v>0</v>
      </c>
      <c r="F75" s="81">
        <f>(E75*100)/D75</f>
        <v>0</v>
      </c>
    </row>
    <row r="76" spans="1:6" x14ac:dyDescent="0.2">
      <c r="A76" s="51" t="s">
        <v>87</v>
      </c>
      <c r="B76" s="52" t="s">
        <v>88</v>
      </c>
      <c r="C76" s="82">
        <f t="shared" si="4"/>
        <v>14</v>
      </c>
      <c r="D76" s="82">
        <f t="shared" si="4"/>
        <v>14</v>
      </c>
      <c r="E76" s="82">
        <f t="shared" si="4"/>
        <v>0</v>
      </c>
      <c r="F76" s="81">
        <f>(E76*100)/D76</f>
        <v>0</v>
      </c>
    </row>
    <row r="77" spans="1:6" x14ac:dyDescent="0.2">
      <c r="A77" s="53" t="s">
        <v>109</v>
      </c>
      <c r="B77" s="54" t="s">
        <v>110</v>
      </c>
      <c r="C77" s="83">
        <f t="shared" si="4"/>
        <v>14</v>
      </c>
      <c r="D77" s="83">
        <f t="shared" si="4"/>
        <v>14</v>
      </c>
      <c r="E77" s="83">
        <f t="shared" si="4"/>
        <v>0</v>
      </c>
      <c r="F77" s="83">
        <f>(E77*100)/D77</f>
        <v>0</v>
      </c>
    </row>
    <row r="78" spans="1:6" x14ac:dyDescent="0.2">
      <c r="A78" s="55" t="s">
        <v>123</v>
      </c>
      <c r="B78" s="56" t="s">
        <v>124</v>
      </c>
      <c r="C78" s="84">
        <v>14</v>
      </c>
      <c r="D78" s="84">
        <v>14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5">C80</f>
        <v>14</v>
      </c>
      <c r="D79" s="80">
        <f t="shared" si="5"/>
        <v>14</v>
      </c>
      <c r="E79" s="80">
        <f t="shared" si="5"/>
        <v>0</v>
      </c>
      <c r="F79" s="81">
        <f>(E79*100)/D79</f>
        <v>0</v>
      </c>
    </row>
    <row r="80" spans="1:6" x14ac:dyDescent="0.2">
      <c r="A80" s="51" t="s">
        <v>52</v>
      </c>
      <c r="B80" s="52" t="s">
        <v>53</v>
      </c>
      <c r="C80" s="82">
        <f t="shared" si="5"/>
        <v>14</v>
      </c>
      <c r="D80" s="82">
        <f t="shared" si="5"/>
        <v>14</v>
      </c>
      <c r="E80" s="82">
        <f t="shared" si="5"/>
        <v>0</v>
      </c>
      <c r="F80" s="81">
        <f>(E80*100)/D80</f>
        <v>0</v>
      </c>
    </row>
    <row r="81" spans="1:6" x14ac:dyDescent="0.2">
      <c r="A81" s="53" t="s">
        <v>54</v>
      </c>
      <c r="B81" s="54" t="s">
        <v>55</v>
      </c>
      <c r="C81" s="83">
        <f t="shared" si="5"/>
        <v>14</v>
      </c>
      <c r="D81" s="83">
        <f t="shared" si="5"/>
        <v>14</v>
      </c>
      <c r="E81" s="83">
        <f t="shared" si="5"/>
        <v>0</v>
      </c>
      <c r="F81" s="83">
        <f>(E81*100)/D81</f>
        <v>0</v>
      </c>
    </row>
    <row r="82" spans="1:6" x14ac:dyDescent="0.2">
      <c r="A82" s="55" t="s">
        <v>56</v>
      </c>
      <c r="B82" s="56" t="s">
        <v>57</v>
      </c>
      <c r="C82" s="84">
        <v>14</v>
      </c>
      <c r="D82" s="84">
        <v>14</v>
      </c>
      <c r="E82" s="84">
        <v>0</v>
      </c>
      <c r="F82" s="84"/>
    </row>
    <row r="83" spans="1:6" s="57" customFormat="1" x14ac:dyDescent="0.2"/>
    <row r="84" spans="1:6" s="57" customFormat="1" x14ac:dyDescent="0.2"/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Katija Filipović</cp:lastModifiedBy>
  <cp:lastPrinted>2023-07-24T12:33:14Z</cp:lastPrinted>
  <dcterms:created xsi:type="dcterms:W3CDTF">2022-08-12T12:51:27Z</dcterms:created>
  <dcterms:modified xsi:type="dcterms:W3CDTF">2025-03-31T09:24:54Z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