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ljan\Desktop\"/>
    </mc:Choice>
  </mc:AlternateContent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C53" i="15" s="1"/>
  <c r="F53" i="15"/>
  <c r="E53" i="15"/>
  <c r="D53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2" i="15"/>
  <c r="E42" i="15"/>
  <c r="D42" i="15"/>
  <c r="C42" i="15"/>
  <c r="F32" i="15"/>
  <c r="E32" i="15"/>
  <c r="D32" i="15"/>
  <c r="C32" i="15"/>
  <c r="C21" i="15" s="1"/>
  <c r="F26" i="15"/>
  <c r="E26" i="15"/>
  <c r="D26" i="15"/>
  <c r="C26" i="15"/>
  <c r="F22" i="15"/>
  <c r="E22" i="15"/>
  <c r="D22" i="15"/>
  <c r="C22" i="15"/>
  <c r="F21" i="15"/>
  <c r="E21" i="15"/>
  <c r="D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C14" i="15" s="1"/>
  <c r="F14" i="15"/>
  <c r="E14" i="15"/>
  <c r="D14" i="15"/>
  <c r="F13" i="15"/>
  <c r="E13" i="15"/>
  <c r="D13" i="15"/>
  <c r="F12" i="15"/>
  <c r="E12" i="15"/>
  <c r="D12" i="15"/>
  <c r="F9" i="15"/>
  <c r="E9" i="15"/>
  <c r="D9" i="15"/>
  <c r="C9" i="15"/>
  <c r="F8" i="15"/>
  <c r="E8" i="15"/>
  <c r="D8" i="15"/>
  <c r="C8" i="15"/>
  <c r="F7" i="15"/>
  <c r="E7" i="15"/>
  <c r="D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D6" i="5" s="1"/>
  <c r="C7" i="5"/>
  <c r="H6" i="5"/>
  <c r="G6" i="5"/>
  <c r="F6" i="5"/>
  <c r="E6" i="5"/>
  <c r="C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H67" i="3" s="1"/>
  <c r="G68" i="3"/>
  <c r="L67" i="3"/>
  <c r="K67" i="3"/>
  <c r="J67" i="3"/>
  <c r="I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J35" i="3"/>
  <c r="I35" i="3"/>
  <c r="G35" i="3"/>
  <c r="L34" i="3"/>
  <c r="K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J28" i="3"/>
  <c r="I28" i="3"/>
  <c r="G28" i="3"/>
  <c r="L27" i="3"/>
  <c r="K27" i="3"/>
  <c r="J27" i="3"/>
  <c r="I27" i="3"/>
  <c r="G27" i="3"/>
  <c r="L26" i="3"/>
  <c r="K26" i="3"/>
  <c r="J26" i="3"/>
  <c r="I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H11" i="3" s="1"/>
  <c r="H10" i="3" s="1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G11" i="3"/>
  <c r="L10" i="3"/>
  <c r="K10" i="3"/>
  <c r="J10" i="3"/>
  <c r="I10" i="3"/>
  <c r="G10" i="3"/>
  <c r="H35" i="3" l="1"/>
  <c r="H28" i="3"/>
  <c r="C13" i="15"/>
  <c r="C12" i="15" s="1"/>
  <c r="C7" i="15" s="1"/>
  <c r="K27" i="1"/>
  <c r="H27" i="3" l="1"/>
  <c r="H26" i="3" s="1"/>
</calcChain>
</file>

<file path=xl/sharedStrings.xml><?xml version="1.0" encoding="utf-8"?>
<sst xmlns="http://schemas.openxmlformats.org/spreadsheetml/2006/main" count="399" uniqueCount="189">
  <si>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</si>
  <si>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</si>
  <si>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</si>
  <si>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</si>
  <si>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</si>
  <si>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</si>
  <si>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</si>
  <si>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</si>
  <si>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</si>
  <si>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</si>
  <si>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</si>
  <si>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</si>
  <si>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</si>
  <si>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</si>
  <si>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</si>
  <si>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</si>
  <si>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</si>
  <si>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</si>
  <si>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</si>
  <si>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</si>
  <si>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</si>
  <si>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</si>
  <si>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</si>
  <si>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</si>
  <si>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</si>
  <si>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</si>
  <si>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</si>
  <si>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</si>
  <si>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</si>
  <si>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</si>
  <si>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</si>
  <si>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</si>
  <si>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</si>
  <si>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</si>
  <si>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</si>
  <si>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</si>
  <si>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</si>
  <si>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</si>
  <si>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</si>
  <si>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</si>
  <si>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</si>
  <si>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</si>
  <si>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</si>
  <si>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</si>
  <si>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</si>
  <si>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</si>
  <si>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</si>
  <si>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</si>
  <si>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</si>
  <si>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</si>
  <si>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</si>
  <si>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</si>
  <si>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</si>
  <si>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</si>
  <si>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</si>
  <si>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</si>
  <si>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</si>
  <si>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</si>
  <si>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</si>
  <si>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</si>
  <si>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</si>
  <si>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</si>
  <si>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</si>
  <si>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</si>
  <si>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</si>
  <si>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</si>
  <si>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</si>
  <si>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</si>
  <si>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</si>
  <si>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</si>
  <si>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</si>
  <si>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</si>
  <si>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</si>
  <si>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</si>
  <si>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</si>
  <si>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</si>
  <si>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</si>
  <si>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</si>
  <si>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</si>
  <si>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</si>
  <si>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</si>
  <si>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</si>
  <si>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</si>
  <si>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</si>
  <si>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</si>
  <si>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</si>
  <si>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</si>
  <si>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</si>
  <si>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</si>
  <si>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</si>
  <si>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</si>
  <si>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</si>
  <si>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</si>
  <si>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</si>
  <si>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</si>
  <si>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</si>
  <si>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</si>
  <si>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</si>
  <si>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</si>
  <si>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</si>
  <si>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</si>
  <si>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</si>
  <si>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</si>
  <si>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</si>
  <si>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</si>
  <si>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</si>
  <si>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</si>
  <si>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</si>
  <si>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</si>
  <si>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</si>
  <si>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</si>
  <si>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</si>
  <si>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</si>
  <si>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</si>
  <si>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</si>
  <si>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</si>
  <si>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</si>
  <si>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</si>
  <si>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</si>
  <si>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</si>
  <si>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</si>
  <si>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</si>
  <si>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</si>
  <si>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</si>
  <si>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</si>
  <si>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</si>
  <si>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</si>
  <si>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</si>
  <si>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</si>
  <si>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</si>
  <si>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</si>
  <si>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</si>
  <si>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</si>
  <si>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</si>
  <si>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</si>
  <si>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</si>
  <si>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</si>
  <si>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</si>
  <si>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</si>
  <si>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</si>
  <si>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</si>
  <si>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</si>
  <si>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</si>
  <si>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</si>
  <si>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</si>
  <si>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</si>
  <si>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</si>
  <si>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</si>
  <si>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</si>
  <si>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</si>
  <si>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</si>
  <si>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</si>
  <si>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</si>
  <si>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</si>
  <si>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</si>
  <si>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</si>
  <si>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</si>
  <si>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</si>
  <si>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</si>
  <si>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</si>
  <si>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</si>
  <si>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</si>
  <si>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</si>
  <si>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</si>
  <si>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</si>
  <si>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</si>
  <si>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</si>
  <si>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</si>
  <si>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</si>
  <si>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</si>
  <si>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</si>
  <si>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</si>
  <si>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</si>
  <si>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</si>
  <si>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</si>
  <si>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</si>
  <si>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35 Upravni sudovi</t>
  </si>
  <si>
    <t>47199 ZAGREB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</si>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</sst>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H15" sqref="H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1469024.36</v>
      </c>
      <c r="H10" s="86">
        <v>1963840</v>
      </c>
      <c r="I10" s="86">
        <v>1913054</v>
      </c>
      <c r="J10" s="86">
        <v>1885143.18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1469024.36</v>
      </c>
      <c r="H12" s="87">
        <f t="shared" ref="H12:J12" si="0">H10+H11</f>
        <v>1963840</v>
      </c>
      <c r="I12" s="87">
        <f t="shared" si="0"/>
        <v>1913054</v>
      </c>
      <c r="J12" s="87">
        <f t="shared" si="0"/>
        <v>1885143.18</v>
      </c>
      <c r="K12" s="88">
        <f>J12/G12*100</f>
        <v>128.326202841184</v>
      </c>
      <c r="L12" s="88">
        <f>J12/I12*100</f>
        <v>98.541033342498395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1465235.36</v>
      </c>
      <c r="H13" s="86">
        <v>1958961</v>
      </c>
      <c r="I13" s="86">
        <v>1903712.42</v>
      </c>
      <c r="J13" s="86">
        <v>1876626.07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3789</v>
      </c>
      <c r="H14" s="86">
        <v>4879</v>
      </c>
      <c r="I14" s="86">
        <v>9259</v>
      </c>
      <c r="J14" s="86">
        <v>8702.5400000000009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1469024.36</v>
      </c>
      <c r="H15" s="87">
        <f t="shared" ref="H15:J15" si="1">H13+H14</f>
        <v>1963840</v>
      </c>
      <c r="I15" s="87">
        <f t="shared" si="1"/>
        <v>1912971.42</v>
      </c>
      <c r="J15" s="87">
        <f t="shared" si="1"/>
        <v>1885328.61</v>
      </c>
      <c r="K15" s="88">
        <f>J15/G15*100</f>
        <v>128.33882550456801</v>
      </c>
      <c r="L15" s="88">
        <f>J15/I15*100</f>
        <v>98.554980502531507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82.580000000074506</v>
      </c>
      <c r="J16" s="90">
        <f t="shared" si="2"/>
        <v>-185.43000000016764</v>
      </c>
      <c r="K16" s="88" t="e">
        <f>J16/G16*100</f>
        <v>#DIV/0!</v>
      </c>
      <c r="L16" s="88">
        <f>J16/I16*100</f>
        <v>-224.545894889804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74.319999999999993</v>
      </c>
      <c r="H24" s="86">
        <v>0</v>
      </c>
      <c r="I24" s="86">
        <v>0</v>
      </c>
      <c r="J24" s="86">
        <v>204.54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-204.54</v>
      </c>
      <c r="H25" s="86">
        <v>0</v>
      </c>
      <c r="I25" s="86">
        <v>0</v>
      </c>
      <c r="J25" s="86">
        <v>-19.11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-130.22</v>
      </c>
      <c r="H26" s="94">
        <f t="shared" ref="H26:J26" si="4">H24+H25</f>
        <v>0</v>
      </c>
      <c r="I26" s="94">
        <f t="shared" si="4"/>
        <v>0</v>
      </c>
      <c r="J26" s="94">
        <f t="shared" si="4"/>
        <v>185.43</v>
      </c>
      <c r="K26" s="93">
        <f>J26/G26*100</f>
        <v>-142.39748118568576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-130.22</v>
      </c>
      <c r="H27" s="94">
        <f t="shared" ref="H27:J27" si="5">H16+H26</f>
        <v>0</v>
      </c>
      <c r="I27" s="94">
        <f t="shared" si="5"/>
        <v>82.580000000074506</v>
      </c>
      <c r="J27" s="94">
        <f t="shared" si="5"/>
        <v>-1.6763124222052284E-10</v>
      </c>
      <c r="K27" s="93">
        <f>J27/G27*100</f>
        <v>1.2872925988367596E-10</v>
      </c>
      <c r="L27" s="93">
        <f>J27/I27*100</f>
        <v>-2.0299254325547542E-10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topLeftCell="A2"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1469024.36</v>
      </c>
      <c r="H10" s="65">
        <f>H11</f>
        <v>1963840</v>
      </c>
      <c r="I10" s="65">
        <f>I11</f>
        <v>1913054</v>
      </c>
      <c r="J10" s="65">
        <f>J11</f>
        <v>1885143.18</v>
      </c>
      <c r="K10" s="69">
        <f t="shared" ref="K10:K21" si="0">(J10*100)/G10</f>
        <v>128.32620284118366</v>
      </c>
      <c r="L10" s="69">
        <f t="shared" ref="L10:L21" si="1">(J10*100)/I10</f>
        <v>98.541033342498437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1469024.36</v>
      </c>
      <c r="H11" s="65">
        <f>H12+H15+H18</f>
        <v>1963840</v>
      </c>
      <c r="I11" s="65">
        <f>I12+I15+I18</f>
        <v>1913054</v>
      </c>
      <c r="J11" s="65">
        <f>J12+J15+J18</f>
        <v>1885143.18</v>
      </c>
      <c r="K11" s="65">
        <f t="shared" si="0"/>
        <v>128.32620284118366</v>
      </c>
      <c r="L11" s="65">
        <f t="shared" si="1"/>
        <v>98.541033342498437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929.33</v>
      </c>
      <c r="H15" s="65">
        <f t="shared" si="3"/>
        <v>1000</v>
      </c>
      <c r="I15" s="65">
        <f t="shared" si="3"/>
        <v>1000</v>
      </c>
      <c r="J15" s="65">
        <f t="shared" si="3"/>
        <v>997.95</v>
      </c>
      <c r="K15" s="65">
        <f t="shared" si="0"/>
        <v>107.38381414567483</v>
      </c>
      <c r="L15" s="65">
        <f t="shared" si="1"/>
        <v>99.795000000000002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929.33</v>
      </c>
      <c r="H16" s="65">
        <f t="shared" si="3"/>
        <v>1000</v>
      </c>
      <c r="I16" s="65">
        <f t="shared" si="3"/>
        <v>1000</v>
      </c>
      <c r="J16" s="65">
        <f t="shared" si="3"/>
        <v>997.95</v>
      </c>
      <c r="K16" s="65">
        <f t="shared" si="0"/>
        <v>107.38381414567483</v>
      </c>
      <c r="L16" s="65">
        <f t="shared" si="1"/>
        <v>99.795000000000002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929.33</v>
      </c>
      <c r="H17" s="66">
        <v>1000</v>
      </c>
      <c r="I17" s="66">
        <v>1000</v>
      </c>
      <c r="J17" s="66">
        <v>997.95</v>
      </c>
      <c r="K17" s="66">
        <f t="shared" si="0"/>
        <v>107.38381414567483</v>
      </c>
      <c r="L17" s="66">
        <f t="shared" si="1"/>
        <v>99.795000000000002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1468095.03</v>
      </c>
      <c r="H18" s="65">
        <f>H19</f>
        <v>1962840</v>
      </c>
      <c r="I18" s="65">
        <f>I19</f>
        <v>1912054</v>
      </c>
      <c r="J18" s="65">
        <f>J19</f>
        <v>1884145.23</v>
      </c>
      <c r="K18" s="65">
        <f t="shared" si="0"/>
        <v>128.33945974192147</v>
      </c>
      <c r="L18" s="65">
        <f t="shared" si="1"/>
        <v>98.54037752071855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1468095.03</v>
      </c>
      <c r="H19" s="65">
        <f>H20+H21</f>
        <v>1962840</v>
      </c>
      <c r="I19" s="65">
        <f>I20+I21</f>
        <v>1912054</v>
      </c>
      <c r="J19" s="65">
        <f>J20+J21</f>
        <v>1884145.23</v>
      </c>
      <c r="K19" s="65">
        <f t="shared" si="0"/>
        <v>128.33945974192147</v>
      </c>
      <c r="L19" s="65">
        <f t="shared" si="1"/>
        <v>98.54037752071855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1464696.44</v>
      </c>
      <c r="H20" s="66">
        <v>1957961</v>
      </c>
      <c r="I20" s="66">
        <v>1902795</v>
      </c>
      <c r="J20" s="66">
        <v>1875442.69</v>
      </c>
      <c r="K20" s="66">
        <f t="shared" si="0"/>
        <v>128.04309744891577</v>
      </c>
      <c r="L20" s="66">
        <f t="shared" si="1"/>
        <v>98.562519346540228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3398.59</v>
      </c>
      <c r="H21" s="66">
        <v>4879</v>
      </c>
      <c r="I21" s="66">
        <v>9259</v>
      </c>
      <c r="J21" s="66">
        <v>8702.5400000000009</v>
      </c>
      <c r="K21" s="66">
        <f t="shared" si="0"/>
        <v>256.06324975945904</v>
      </c>
      <c r="L21" s="66">
        <f t="shared" si="1"/>
        <v>93.99006372178421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G27+G67</f>
        <v>1469024.36</v>
      </c>
      <c r="H26" s="65">
        <f>H27+H67</f>
        <v>1963840</v>
      </c>
      <c r="I26" s="65">
        <f>I27+I67</f>
        <v>1912971.4200000002</v>
      </c>
      <c r="J26" s="65">
        <f>J27+J67</f>
        <v>1885328.6099999999</v>
      </c>
      <c r="K26" s="70">
        <f t="shared" ref="K26:K57" si="4">(J26*100)/G26</f>
        <v>128.33882550456821</v>
      </c>
      <c r="L26" s="70">
        <f t="shared" ref="L26:L57" si="5">(J26*100)/I26</f>
        <v>98.554980502531492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G28+G35+G62</f>
        <v>1465235.36</v>
      </c>
      <c r="H27" s="65">
        <f>H28+H35+H62</f>
        <v>1958961</v>
      </c>
      <c r="I27" s="65">
        <f>I28+I35+I62</f>
        <v>1903712.4200000002</v>
      </c>
      <c r="J27" s="65">
        <f>J28+J35+J62</f>
        <v>1876626.0699999998</v>
      </c>
      <c r="K27" s="65">
        <f t="shared" si="4"/>
        <v>128.07676645204631</v>
      </c>
      <c r="L27" s="65">
        <f t="shared" si="5"/>
        <v>98.577182681825434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G29+G31+G33</f>
        <v>1245261.57</v>
      </c>
      <c r="H28" s="65">
        <f>H29+H31+H33</f>
        <v>1685319</v>
      </c>
      <c r="I28" s="65">
        <f>I29+I31+I33</f>
        <v>1665935.56</v>
      </c>
      <c r="J28" s="65">
        <f>J29+J31+J33</f>
        <v>1665935.56</v>
      </c>
      <c r="K28" s="65">
        <f t="shared" si="4"/>
        <v>133.78197803052734</v>
      </c>
      <c r="L28" s="65">
        <f t="shared" si="5"/>
        <v>100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1053449.25</v>
      </c>
      <c r="H29" s="65">
        <f>H30</f>
        <v>1406769</v>
      </c>
      <c r="I29" s="65">
        <f>I30</f>
        <v>1390869</v>
      </c>
      <c r="J29" s="65">
        <f>J30</f>
        <v>1390782.91</v>
      </c>
      <c r="K29" s="65">
        <f t="shared" si="4"/>
        <v>132.02182354774092</v>
      </c>
      <c r="L29" s="65">
        <f t="shared" si="5"/>
        <v>99.993810344468102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1053449.25</v>
      </c>
      <c r="H30" s="66">
        <v>1406769</v>
      </c>
      <c r="I30" s="66">
        <v>1390869</v>
      </c>
      <c r="J30" s="66">
        <v>1390782.91</v>
      </c>
      <c r="K30" s="66">
        <f t="shared" si="4"/>
        <v>132.02182354774092</v>
      </c>
      <c r="L30" s="66">
        <f t="shared" si="5"/>
        <v>99.993810344468102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22562.37</v>
      </c>
      <c r="H31" s="65">
        <f>H32</f>
        <v>47550</v>
      </c>
      <c r="I31" s="65">
        <f>I32</f>
        <v>47698.559999999998</v>
      </c>
      <c r="J31" s="65">
        <f>J32</f>
        <v>47969.61</v>
      </c>
      <c r="K31" s="65">
        <f t="shared" si="4"/>
        <v>212.60891475496592</v>
      </c>
      <c r="L31" s="65">
        <f t="shared" si="5"/>
        <v>100.5682561486133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22562.37</v>
      </c>
      <c r="H32" s="66">
        <v>47550</v>
      </c>
      <c r="I32" s="66">
        <v>47698.559999999998</v>
      </c>
      <c r="J32" s="66">
        <v>47969.61</v>
      </c>
      <c r="K32" s="66">
        <f t="shared" si="4"/>
        <v>212.60891475496592</v>
      </c>
      <c r="L32" s="66">
        <f t="shared" si="5"/>
        <v>100.5682561486133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169249.95</v>
      </c>
      <c r="H33" s="65">
        <f>H34</f>
        <v>231000</v>
      </c>
      <c r="I33" s="65">
        <f>I34</f>
        <v>227368</v>
      </c>
      <c r="J33" s="65">
        <f>J34</f>
        <v>227183.04</v>
      </c>
      <c r="K33" s="65">
        <f t="shared" si="4"/>
        <v>134.22930996434562</v>
      </c>
      <c r="L33" s="65">
        <f t="shared" si="5"/>
        <v>99.918651701206855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169249.95</v>
      </c>
      <c r="H34" s="66">
        <v>231000</v>
      </c>
      <c r="I34" s="66">
        <v>227368</v>
      </c>
      <c r="J34" s="66">
        <v>227183.04</v>
      </c>
      <c r="K34" s="66">
        <f t="shared" si="4"/>
        <v>134.22930996434562</v>
      </c>
      <c r="L34" s="66">
        <f t="shared" si="5"/>
        <v>99.918651701206855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G36+G40+G46+G56</f>
        <v>218606.78999999998</v>
      </c>
      <c r="H35" s="65">
        <f>H36+H40+H46+H56</f>
        <v>272267</v>
      </c>
      <c r="I35" s="65">
        <f>I36+I40+I46+I56</f>
        <v>236633</v>
      </c>
      <c r="J35" s="65">
        <f>J36+J40+J46+J56</f>
        <v>209579.36999999997</v>
      </c>
      <c r="K35" s="65">
        <f t="shared" si="4"/>
        <v>95.870475935354079</v>
      </c>
      <c r="L35" s="65">
        <f t="shared" si="5"/>
        <v>88.567262385212544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</f>
        <v>30903.56</v>
      </c>
      <c r="H36" s="65">
        <f>H37+H38+H39</f>
        <v>38000</v>
      </c>
      <c r="I36" s="65">
        <f>I37+I38+I39</f>
        <v>38000</v>
      </c>
      <c r="J36" s="65">
        <f>J37+J38+J39</f>
        <v>33838.92</v>
      </c>
      <c r="K36" s="65">
        <f t="shared" si="4"/>
        <v>109.49845260546034</v>
      </c>
      <c r="L36" s="65">
        <f t="shared" si="5"/>
        <v>89.049789473684214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3818</v>
      </c>
      <c r="H37" s="66">
        <v>5000</v>
      </c>
      <c r="I37" s="66">
        <v>5000</v>
      </c>
      <c r="J37" s="66">
        <v>3105.59</v>
      </c>
      <c r="K37" s="66">
        <f t="shared" si="4"/>
        <v>81.340754321634364</v>
      </c>
      <c r="L37" s="66">
        <f t="shared" si="5"/>
        <v>62.111800000000002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21240.560000000001</v>
      </c>
      <c r="H38" s="66">
        <v>28000</v>
      </c>
      <c r="I38" s="66">
        <v>28000</v>
      </c>
      <c r="J38" s="66">
        <v>26233.33</v>
      </c>
      <c r="K38" s="66">
        <f t="shared" si="4"/>
        <v>123.50583035475523</v>
      </c>
      <c r="L38" s="66">
        <f t="shared" si="5"/>
        <v>93.690464285714285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5845</v>
      </c>
      <c r="H39" s="66">
        <v>5000</v>
      </c>
      <c r="I39" s="66">
        <v>5000</v>
      </c>
      <c r="J39" s="66">
        <v>4500</v>
      </c>
      <c r="K39" s="66">
        <f t="shared" si="4"/>
        <v>76.98887938408896</v>
      </c>
      <c r="L39" s="66">
        <f t="shared" si="5"/>
        <v>90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115045</v>
      </c>
      <c r="H40" s="65">
        <f>H41+H42+H43+H44+H45</f>
        <v>129700</v>
      </c>
      <c r="I40" s="65">
        <f>I41+I42+I43+I44+I45</f>
        <v>94066</v>
      </c>
      <c r="J40" s="65">
        <f>J41+J42+J43+J44+J45</f>
        <v>96206.949999999983</v>
      </c>
      <c r="K40" s="65">
        <f t="shared" si="4"/>
        <v>83.625494371767573</v>
      </c>
      <c r="L40" s="65">
        <f t="shared" si="5"/>
        <v>102.2760083345736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22562</v>
      </c>
      <c r="H41" s="66">
        <v>25000</v>
      </c>
      <c r="I41" s="66">
        <v>5006</v>
      </c>
      <c r="J41" s="66">
        <v>15610.68</v>
      </c>
      <c r="K41" s="66">
        <f t="shared" si="4"/>
        <v>69.190142717844168</v>
      </c>
      <c r="L41" s="66">
        <f t="shared" si="5"/>
        <v>311.83939272872556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89900</v>
      </c>
      <c r="H42" s="66">
        <v>102000</v>
      </c>
      <c r="I42" s="66">
        <v>87000</v>
      </c>
      <c r="J42" s="66">
        <v>78556.28</v>
      </c>
      <c r="K42" s="66">
        <f t="shared" si="4"/>
        <v>87.381846496106789</v>
      </c>
      <c r="L42" s="66">
        <f t="shared" si="5"/>
        <v>90.29457471264368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1224</v>
      </c>
      <c r="H43" s="66">
        <v>1000</v>
      </c>
      <c r="I43" s="66">
        <v>1000</v>
      </c>
      <c r="J43" s="66">
        <v>927.01</v>
      </c>
      <c r="K43" s="66">
        <f t="shared" si="4"/>
        <v>75.736111111111114</v>
      </c>
      <c r="L43" s="66">
        <f t="shared" si="5"/>
        <v>92.700999999999993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1200</v>
      </c>
      <c r="H44" s="66">
        <v>1500</v>
      </c>
      <c r="I44" s="66">
        <v>860</v>
      </c>
      <c r="J44" s="66">
        <v>917</v>
      </c>
      <c r="K44" s="66">
        <f t="shared" si="4"/>
        <v>76.416666666666671</v>
      </c>
      <c r="L44" s="66">
        <f t="shared" si="5"/>
        <v>106.62790697674419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159</v>
      </c>
      <c r="H45" s="66">
        <v>200</v>
      </c>
      <c r="I45" s="66">
        <v>200</v>
      </c>
      <c r="J45" s="66">
        <v>195.98</v>
      </c>
      <c r="K45" s="66">
        <f t="shared" si="4"/>
        <v>123.25786163522012</v>
      </c>
      <c r="L45" s="66">
        <f t="shared" si="5"/>
        <v>97.99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70454.899999999994</v>
      </c>
      <c r="H46" s="65">
        <f>H47+H48+H49+H50+H51+H52+H53+H54+H55</f>
        <v>98500</v>
      </c>
      <c r="I46" s="65">
        <f>I47+I48+I49+I50+I51+I52+I53+I54+I55</f>
        <v>98500</v>
      </c>
      <c r="J46" s="65">
        <f>J47+J48+J49+J50+J51+J52+J53+J54+J55</f>
        <v>75947.01999999999</v>
      </c>
      <c r="K46" s="65">
        <f t="shared" si="4"/>
        <v>107.79522786917589</v>
      </c>
      <c r="L46" s="65">
        <f t="shared" si="5"/>
        <v>77.103573604060912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29300</v>
      </c>
      <c r="H47" s="66">
        <v>35000</v>
      </c>
      <c r="I47" s="66">
        <v>35000</v>
      </c>
      <c r="J47" s="66">
        <v>28903.33</v>
      </c>
      <c r="K47" s="66">
        <f t="shared" si="4"/>
        <v>98.646177474402734</v>
      </c>
      <c r="L47" s="66">
        <f t="shared" si="5"/>
        <v>82.580942857142858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5036</v>
      </c>
      <c r="H48" s="66">
        <v>12000</v>
      </c>
      <c r="I48" s="66">
        <v>12000</v>
      </c>
      <c r="J48" s="66">
        <v>9976.14</v>
      </c>
      <c r="K48" s="66">
        <f t="shared" si="4"/>
        <v>198.09650516282764</v>
      </c>
      <c r="L48" s="66">
        <f t="shared" si="5"/>
        <v>83.134500000000003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1460</v>
      </c>
      <c r="H49" s="66">
        <v>5500</v>
      </c>
      <c r="I49" s="66">
        <v>5500</v>
      </c>
      <c r="J49" s="66">
        <v>6380</v>
      </c>
      <c r="K49" s="66">
        <f t="shared" si="4"/>
        <v>436.98630136986299</v>
      </c>
      <c r="L49" s="66">
        <f t="shared" si="5"/>
        <v>116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15403.9</v>
      </c>
      <c r="H50" s="66">
        <v>19000</v>
      </c>
      <c r="I50" s="66">
        <v>19000</v>
      </c>
      <c r="J50" s="66">
        <v>14682.71</v>
      </c>
      <c r="K50" s="66">
        <f t="shared" si="4"/>
        <v>95.318133719382757</v>
      </c>
      <c r="L50" s="66">
        <f t="shared" si="5"/>
        <v>77.277421052631581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4646</v>
      </c>
      <c r="H51" s="66">
        <v>9000</v>
      </c>
      <c r="I51" s="66">
        <v>9000</v>
      </c>
      <c r="J51" s="66">
        <v>7817.22</v>
      </c>
      <c r="K51" s="66">
        <f t="shared" si="4"/>
        <v>168.25699526474386</v>
      </c>
      <c r="L51" s="66">
        <f t="shared" si="5"/>
        <v>86.858000000000004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4472</v>
      </c>
      <c r="H52" s="66">
        <v>500</v>
      </c>
      <c r="I52" s="66">
        <v>500</v>
      </c>
      <c r="J52" s="66">
        <v>245</v>
      </c>
      <c r="K52" s="66">
        <f t="shared" si="4"/>
        <v>5.4785330948121649</v>
      </c>
      <c r="L52" s="66">
        <f t="shared" si="5"/>
        <v>49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5982</v>
      </c>
      <c r="H53" s="66">
        <v>7000</v>
      </c>
      <c r="I53" s="66">
        <v>7000</v>
      </c>
      <c r="J53" s="66">
        <v>7600</v>
      </c>
      <c r="K53" s="66">
        <f t="shared" si="4"/>
        <v>127.04781009695753</v>
      </c>
      <c r="L53" s="66">
        <f t="shared" si="5"/>
        <v>108.57142857142857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500</v>
      </c>
      <c r="H54" s="66">
        <v>500</v>
      </c>
      <c r="I54" s="66">
        <v>500</v>
      </c>
      <c r="J54" s="66">
        <v>18.260000000000002</v>
      </c>
      <c r="K54" s="66">
        <f t="shared" si="4"/>
        <v>3.6520000000000001</v>
      </c>
      <c r="L54" s="66">
        <f t="shared" si="5"/>
        <v>3.6520000000000001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3655</v>
      </c>
      <c r="H55" s="66">
        <v>10000</v>
      </c>
      <c r="I55" s="66">
        <v>10000</v>
      </c>
      <c r="J55" s="66">
        <v>324.36</v>
      </c>
      <c r="K55" s="66">
        <f t="shared" si="4"/>
        <v>8.8744186046511633</v>
      </c>
      <c r="L55" s="66">
        <f t="shared" si="5"/>
        <v>3.2435999999999998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2203.33</v>
      </c>
      <c r="H56" s="65">
        <f>H57+H58+H59+H60+H61</f>
        <v>6067</v>
      </c>
      <c r="I56" s="65">
        <f>I57+I58+I59+I60+I61</f>
        <v>6067</v>
      </c>
      <c r="J56" s="65">
        <f>J57+J58+J59+J60+J61</f>
        <v>3586.48</v>
      </c>
      <c r="K56" s="65">
        <f t="shared" si="4"/>
        <v>162.77543536374489</v>
      </c>
      <c r="L56" s="65">
        <f t="shared" si="5"/>
        <v>59.11455414537663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370</v>
      </c>
      <c r="H57" s="66">
        <v>650</v>
      </c>
      <c r="I57" s="66">
        <v>650</v>
      </c>
      <c r="J57" s="66">
        <v>538.16</v>
      </c>
      <c r="K57" s="66">
        <f t="shared" si="4"/>
        <v>145.44864864864866</v>
      </c>
      <c r="L57" s="66">
        <f t="shared" si="5"/>
        <v>82.793846153846147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1594.33</v>
      </c>
      <c r="H58" s="66">
        <v>3500</v>
      </c>
      <c r="I58" s="66">
        <v>3500</v>
      </c>
      <c r="J58" s="66">
        <v>2587.67</v>
      </c>
      <c r="K58" s="66">
        <f t="shared" ref="K58:K75" si="6">(J58*100)/G58</f>
        <v>162.30454171971925</v>
      </c>
      <c r="L58" s="66">
        <f t="shared" ref="L58:L75" si="7">(J58*100)/I58</f>
        <v>73.933428571428578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0</v>
      </c>
      <c r="I59" s="66">
        <v>0</v>
      </c>
      <c r="J59" s="66">
        <v>0</v>
      </c>
      <c r="K59" s="66" t="e">
        <f t="shared" si="6"/>
        <v>#DIV/0!</v>
      </c>
      <c r="L59" s="66" t="e">
        <f t="shared" si="7"/>
        <v>#DIV/0!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0</v>
      </c>
      <c r="I60" s="66">
        <v>0</v>
      </c>
      <c r="J60" s="66">
        <v>0</v>
      </c>
      <c r="K60" s="66" t="e">
        <f t="shared" si="6"/>
        <v>#DIV/0!</v>
      </c>
      <c r="L60" s="66" t="e">
        <f t="shared" si="7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239</v>
      </c>
      <c r="H61" s="66">
        <v>1917</v>
      </c>
      <c r="I61" s="66">
        <v>1917</v>
      </c>
      <c r="J61" s="66">
        <v>460.65</v>
      </c>
      <c r="K61" s="66">
        <f t="shared" si="6"/>
        <v>192.74058577405859</v>
      </c>
      <c r="L61" s="66">
        <f t="shared" si="7"/>
        <v>24.029733959311425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1367</v>
      </c>
      <c r="H62" s="65">
        <f>H63+H65</f>
        <v>1375</v>
      </c>
      <c r="I62" s="65">
        <f>I63+I65</f>
        <v>1143.8600000000001</v>
      </c>
      <c r="J62" s="65">
        <f>J63+J65</f>
        <v>1111.1399999999999</v>
      </c>
      <c r="K62" s="65">
        <f t="shared" si="6"/>
        <v>81.28310168251646</v>
      </c>
      <c r="L62" s="65">
        <f t="shared" si="7"/>
        <v>97.139510079904866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362</v>
      </c>
      <c r="H63" s="65">
        <f>H64</f>
        <v>375</v>
      </c>
      <c r="I63" s="65">
        <f>I64</f>
        <v>375</v>
      </c>
      <c r="J63" s="65">
        <f>J64</f>
        <v>267.02999999999997</v>
      </c>
      <c r="K63" s="65">
        <f t="shared" si="6"/>
        <v>73.765193370165747</v>
      </c>
      <c r="L63" s="65">
        <f t="shared" si="7"/>
        <v>71.207999999999998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362</v>
      </c>
      <c r="H64" s="66">
        <v>375</v>
      </c>
      <c r="I64" s="66">
        <v>375</v>
      </c>
      <c r="J64" s="66">
        <v>267.02999999999997</v>
      </c>
      <c r="K64" s="66">
        <f t="shared" si="6"/>
        <v>73.765193370165747</v>
      </c>
      <c r="L64" s="66">
        <f t="shared" si="7"/>
        <v>71.207999999999998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1005</v>
      </c>
      <c r="H65" s="65">
        <f>H66</f>
        <v>1000</v>
      </c>
      <c r="I65" s="65">
        <f>I66</f>
        <v>768.86</v>
      </c>
      <c r="J65" s="65">
        <f>J66</f>
        <v>844.11</v>
      </c>
      <c r="K65" s="65">
        <f t="shared" si="6"/>
        <v>83.991044776119409</v>
      </c>
      <c r="L65" s="65">
        <f t="shared" si="7"/>
        <v>109.7872174388055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1005</v>
      </c>
      <c r="H66" s="66">
        <v>1000</v>
      </c>
      <c r="I66" s="66">
        <v>768.86</v>
      </c>
      <c r="J66" s="66">
        <v>844.11</v>
      </c>
      <c r="K66" s="66">
        <f t="shared" si="6"/>
        <v>83.991044776119409</v>
      </c>
      <c r="L66" s="66">
        <f t="shared" si="7"/>
        <v>109.7872174388055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G68+G73</f>
        <v>3789</v>
      </c>
      <c r="H67" s="65">
        <f>H68+H73</f>
        <v>4879</v>
      </c>
      <c r="I67" s="65">
        <f>I68+I73</f>
        <v>9259</v>
      </c>
      <c r="J67" s="65">
        <f>J68+J73</f>
        <v>8702.5400000000009</v>
      </c>
      <c r="K67" s="65">
        <f t="shared" si="6"/>
        <v>229.67907099498549</v>
      </c>
      <c r="L67" s="65">
        <f t="shared" si="7"/>
        <v>93.99006372178421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3789</v>
      </c>
      <c r="H68" s="65">
        <f>H69+H71</f>
        <v>4879</v>
      </c>
      <c r="I68" s="65">
        <f>I69+I71</f>
        <v>9259</v>
      </c>
      <c r="J68" s="65">
        <f>J69+J71</f>
        <v>8702.5400000000009</v>
      </c>
      <c r="K68" s="65">
        <f t="shared" si="6"/>
        <v>229.67907099498549</v>
      </c>
      <c r="L68" s="65">
        <f t="shared" si="7"/>
        <v>93.99006372178421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663</v>
      </c>
      <c r="H69" s="65">
        <f>H70</f>
        <v>1379</v>
      </c>
      <c r="I69" s="65">
        <f>I70</f>
        <v>5759</v>
      </c>
      <c r="J69" s="65">
        <f>J70</f>
        <v>5486.81</v>
      </c>
      <c r="K69" s="65">
        <f t="shared" si="6"/>
        <v>827.57315233785823</v>
      </c>
      <c r="L69" s="65">
        <f t="shared" si="7"/>
        <v>95.273658621288419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663</v>
      </c>
      <c r="H70" s="66">
        <v>1379</v>
      </c>
      <c r="I70" s="66">
        <v>5759</v>
      </c>
      <c r="J70" s="66">
        <v>5486.81</v>
      </c>
      <c r="K70" s="66">
        <f t="shared" si="6"/>
        <v>827.57315233785823</v>
      </c>
      <c r="L70" s="66">
        <f t="shared" si="7"/>
        <v>95.273658621288419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3126</v>
      </c>
      <c r="H71" s="65">
        <f>H72</f>
        <v>3500</v>
      </c>
      <c r="I71" s="65">
        <f>I72</f>
        <v>3500</v>
      </c>
      <c r="J71" s="65">
        <f>J72</f>
        <v>3215.73</v>
      </c>
      <c r="K71" s="65">
        <f t="shared" si="6"/>
        <v>102.87044145873321</v>
      </c>
      <c r="L71" s="65">
        <f t="shared" si="7"/>
        <v>91.878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3126</v>
      </c>
      <c r="H72" s="66">
        <v>3500</v>
      </c>
      <c r="I72" s="66">
        <v>3500</v>
      </c>
      <c r="J72" s="66">
        <v>3215.73</v>
      </c>
      <c r="K72" s="66">
        <f t="shared" si="6"/>
        <v>102.87044145873321</v>
      </c>
      <c r="L72" s="66">
        <f t="shared" si="7"/>
        <v>91.878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8">G74</f>
        <v>0</v>
      </c>
      <c r="H73" s="65">
        <f t="shared" si="8"/>
        <v>0</v>
      </c>
      <c r="I73" s="65">
        <f t="shared" si="8"/>
        <v>0</v>
      </c>
      <c r="J73" s="65">
        <f t="shared" si="8"/>
        <v>0</v>
      </c>
      <c r="K73" s="65" t="e">
        <f t="shared" si="6"/>
        <v>#DIV/0!</v>
      </c>
      <c r="L73" s="65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8"/>
        <v>0</v>
      </c>
      <c r="H74" s="65">
        <f t="shared" si="8"/>
        <v>0</v>
      </c>
      <c r="I74" s="65">
        <f t="shared" si="8"/>
        <v>0</v>
      </c>
      <c r="J74" s="65">
        <f t="shared" si="8"/>
        <v>0</v>
      </c>
      <c r="K74" s="65" t="e">
        <f t="shared" si="6"/>
        <v>#DIV/0!</v>
      </c>
      <c r="L74" s="65" t="e">
        <f t="shared" si="7"/>
        <v>#DIV/0!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0</v>
      </c>
      <c r="I75" s="66">
        <v>0</v>
      </c>
      <c r="J75" s="66">
        <v>0</v>
      </c>
      <c r="K75" s="66" t="e">
        <f t="shared" si="6"/>
        <v>#DIV/0!</v>
      </c>
      <c r="L75" s="66" t="e">
        <f t="shared" si="7"/>
        <v>#DIV/0!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D16" sqref="D1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1469024.36</v>
      </c>
      <c r="D6" s="71">
        <f>D7+D9+D11</f>
        <v>1963840</v>
      </c>
      <c r="E6" s="71">
        <f>E7+E9+E11</f>
        <v>1913054</v>
      </c>
      <c r="F6" s="71">
        <f>F7+F9+F11</f>
        <v>1885143.18</v>
      </c>
      <c r="G6" s="72">
        <f t="shared" ref="G6:G17" si="0">(F6*100)/C6</f>
        <v>128.32620284118366</v>
      </c>
      <c r="H6" s="72">
        <f t="shared" ref="H6:H17" si="1">(F6*100)/E6</f>
        <v>98.541033342498437</v>
      </c>
    </row>
    <row r="7" spans="1:8" x14ac:dyDescent="0.25">
      <c r="A7"/>
      <c r="B7" s="8" t="s">
        <v>167</v>
      </c>
      <c r="C7" s="71">
        <f>C8</f>
        <v>1468095.03</v>
      </c>
      <c r="D7" s="71">
        <f>D8</f>
        <v>1962840</v>
      </c>
      <c r="E7" s="71">
        <f>E8</f>
        <v>1912054</v>
      </c>
      <c r="F7" s="71">
        <f>F8</f>
        <v>1884145.23</v>
      </c>
      <c r="G7" s="72">
        <f t="shared" si="0"/>
        <v>128.33945974192147</v>
      </c>
      <c r="H7" s="72">
        <f t="shared" si="1"/>
        <v>98.54037752071855</v>
      </c>
    </row>
    <row r="8" spans="1:8" x14ac:dyDescent="0.25">
      <c r="A8"/>
      <c r="B8" s="16" t="s">
        <v>168</v>
      </c>
      <c r="C8" s="73">
        <v>1468095.03</v>
      </c>
      <c r="D8" s="73">
        <v>1962840</v>
      </c>
      <c r="E8" s="73">
        <v>1912054</v>
      </c>
      <c r="F8" s="74">
        <v>1884145.23</v>
      </c>
      <c r="G8" s="70">
        <f t="shared" si="0"/>
        <v>128.33945974192147</v>
      </c>
      <c r="H8" s="70">
        <f t="shared" si="1"/>
        <v>98.54037752071855</v>
      </c>
    </row>
    <row r="9" spans="1:8" x14ac:dyDescent="0.25">
      <c r="A9"/>
      <c r="B9" s="8" t="s">
        <v>169</v>
      </c>
      <c r="C9" s="71">
        <f>C10</f>
        <v>929.33</v>
      </c>
      <c r="D9" s="71">
        <f>D10</f>
        <v>1000</v>
      </c>
      <c r="E9" s="71">
        <f>E10</f>
        <v>1000</v>
      </c>
      <c r="F9" s="71">
        <f>F10</f>
        <v>997.95</v>
      </c>
      <c r="G9" s="72">
        <f t="shared" si="0"/>
        <v>107.38381414567483</v>
      </c>
      <c r="H9" s="72">
        <f t="shared" si="1"/>
        <v>99.795000000000002</v>
      </c>
    </row>
    <row r="10" spans="1:8" x14ac:dyDescent="0.25">
      <c r="A10"/>
      <c r="B10" s="16" t="s">
        <v>170</v>
      </c>
      <c r="C10" s="73">
        <v>929.33</v>
      </c>
      <c r="D10" s="73">
        <v>1000</v>
      </c>
      <c r="E10" s="73">
        <v>1000</v>
      </c>
      <c r="F10" s="74">
        <v>997.95</v>
      </c>
      <c r="G10" s="70">
        <f t="shared" si="0"/>
        <v>107.38381414567483</v>
      </c>
      <c r="H10" s="70">
        <f t="shared" si="1"/>
        <v>99.795000000000002</v>
      </c>
    </row>
    <row r="11" spans="1:8" x14ac:dyDescent="0.25">
      <c r="A11"/>
      <c r="B11" s="8" t="s">
        <v>171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172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B13" s="8" t="s">
        <v>32</v>
      </c>
      <c r="C13" s="75">
        <f>C14+C16</f>
        <v>1469024.36</v>
      </c>
      <c r="D13" s="75">
        <f>D14+D16</f>
        <v>1963840</v>
      </c>
      <c r="E13" s="75">
        <f>E14+E16</f>
        <v>1912971.42</v>
      </c>
      <c r="F13" s="75">
        <f>F14+F16</f>
        <v>1885328.61</v>
      </c>
      <c r="G13" s="72">
        <f t="shared" si="0"/>
        <v>128.33882550456821</v>
      </c>
      <c r="H13" s="72">
        <f t="shared" si="1"/>
        <v>98.554980502531507</v>
      </c>
    </row>
    <row r="14" spans="1:8" x14ac:dyDescent="0.25">
      <c r="A14"/>
      <c r="B14" s="8" t="s">
        <v>167</v>
      </c>
      <c r="C14" s="75">
        <f>C15</f>
        <v>1468095.03</v>
      </c>
      <c r="D14" s="75">
        <f>D15</f>
        <v>1962840</v>
      </c>
      <c r="E14" s="75">
        <f>E15</f>
        <v>1911971.42</v>
      </c>
      <c r="F14" s="75">
        <f>F15</f>
        <v>1884145.24</v>
      </c>
      <c r="G14" s="72">
        <f t="shared" si="0"/>
        <v>128.33946042307628</v>
      </c>
      <c r="H14" s="72">
        <f t="shared" si="1"/>
        <v>98.544634103369603</v>
      </c>
    </row>
    <row r="15" spans="1:8" x14ac:dyDescent="0.25">
      <c r="A15"/>
      <c r="B15" s="16" t="s">
        <v>168</v>
      </c>
      <c r="C15" s="73">
        <v>1468095.03</v>
      </c>
      <c r="D15" s="73">
        <v>1962840</v>
      </c>
      <c r="E15" s="76">
        <v>1911971.42</v>
      </c>
      <c r="F15" s="74">
        <v>1884145.24</v>
      </c>
      <c r="G15" s="70">
        <f t="shared" si="0"/>
        <v>128.33946042307628</v>
      </c>
      <c r="H15" s="70">
        <f t="shared" si="1"/>
        <v>98.544634103369603</v>
      </c>
    </row>
    <row r="16" spans="1:8" x14ac:dyDescent="0.25">
      <c r="A16"/>
      <c r="B16" s="8" t="s">
        <v>169</v>
      </c>
      <c r="C16" s="75">
        <f>C17</f>
        <v>929.33</v>
      </c>
      <c r="D16" s="75">
        <f>D17</f>
        <v>1000</v>
      </c>
      <c r="E16" s="75">
        <f>E17</f>
        <v>1000</v>
      </c>
      <c r="F16" s="75">
        <f>F17</f>
        <v>1183.3699999999999</v>
      </c>
      <c r="G16" s="72">
        <f t="shared" si="0"/>
        <v>127.33582258186004</v>
      </c>
      <c r="H16" s="72">
        <f t="shared" si="1"/>
        <v>118.337</v>
      </c>
    </row>
    <row r="17" spans="1:8" x14ac:dyDescent="0.25">
      <c r="A17"/>
      <c r="B17" s="16" t="s">
        <v>170</v>
      </c>
      <c r="C17" s="73">
        <v>929.33</v>
      </c>
      <c r="D17" s="73">
        <v>1000</v>
      </c>
      <c r="E17" s="76">
        <v>1000</v>
      </c>
      <c r="F17" s="74">
        <v>1183.3699999999999</v>
      </c>
      <c r="G17" s="70">
        <f t="shared" si="0"/>
        <v>127.33582258186004</v>
      </c>
      <c r="H17" s="70">
        <f t="shared" si="1"/>
        <v>118.337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9" sqref="D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1469024.36</v>
      </c>
      <c r="D6" s="75">
        <f t="shared" si="0"/>
        <v>1963840</v>
      </c>
      <c r="E6" s="75">
        <f t="shared" si="0"/>
        <v>1912971.42</v>
      </c>
      <c r="F6" s="75">
        <f t="shared" si="0"/>
        <v>1885328.61</v>
      </c>
      <c r="G6" s="70">
        <f>(F6*100)/C6</f>
        <v>128.33882550456821</v>
      </c>
      <c r="H6" s="70">
        <f>(F6*100)/E6</f>
        <v>98.554980502531507</v>
      </c>
    </row>
    <row r="7" spans="2:8" x14ac:dyDescent="0.25">
      <c r="B7" s="8" t="s">
        <v>173</v>
      </c>
      <c r="C7" s="75">
        <f t="shared" si="0"/>
        <v>1469024.36</v>
      </c>
      <c r="D7" s="75">
        <f t="shared" si="0"/>
        <v>1963840</v>
      </c>
      <c r="E7" s="75">
        <f t="shared" si="0"/>
        <v>1912971.42</v>
      </c>
      <c r="F7" s="75">
        <f t="shared" si="0"/>
        <v>1885328.61</v>
      </c>
      <c r="G7" s="70">
        <f>(F7*100)/C7</f>
        <v>128.33882550456821</v>
      </c>
      <c r="H7" s="70">
        <f>(F7*100)/E7</f>
        <v>98.554980502531507</v>
      </c>
    </row>
    <row r="8" spans="2:8" x14ac:dyDescent="0.25">
      <c r="B8" s="11" t="s">
        <v>174</v>
      </c>
      <c r="C8" s="73">
        <v>1469024.36</v>
      </c>
      <c r="D8" s="73">
        <v>1963840</v>
      </c>
      <c r="E8" s="73">
        <v>1912971.42</v>
      </c>
      <c r="F8" s="74">
        <v>1885328.61</v>
      </c>
      <c r="G8" s="70">
        <f>(F8*100)/C8</f>
        <v>128.33882550456821</v>
      </c>
      <c r="H8" s="70">
        <f>(F8*100)/E8</f>
        <v>98.554980502531507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8"/>
  <sheetViews>
    <sheetView tabSelected="1" topLeftCell="A8" zoomScaleNormal="100" workbookViewId="0">
      <selection activeCell="C67" sqref="C6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C12</f>
        <v>1962840</v>
      </c>
      <c r="D7" s="77">
        <f>D12</f>
        <v>1911971.4200000002</v>
      </c>
      <c r="E7" s="77">
        <f>E12</f>
        <v>1884145.24</v>
      </c>
      <c r="F7" s="77">
        <f>(E7*100)/D7</f>
        <v>98.544634103369589</v>
      </c>
    </row>
    <row r="8" spans="1:6" x14ac:dyDescent="0.2">
      <c r="A8" s="47" t="s">
        <v>74</v>
      </c>
      <c r="B8" s="46"/>
      <c r="C8" s="77">
        <f>C67</f>
        <v>1000</v>
      </c>
      <c r="D8" s="77">
        <f>D67</f>
        <v>1000</v>
      </c>
      <c r="E8" s="77">
        <f>E67</f>
        <v>1183.3699999999999</v>
      </c>
      <c r="F8" s="77">
        <f>(E8*100)/D8</f>
        <v>118.337</v>
      </c>
    </row>
    <row r="9" spans="1:6" x14ac:dyDescent="0.2">
      <c r="A9" s="47" t="s">
        <v>180</v>
      </c>
      <c r="B9" s="46"/>
      <c r="C9" s="77">
        <f>C78</f>
        <v>0</v>
      </c>
      <c r="D9" s="77">
        <f>D78</f>
        <v>0</v>
      </c>
      <c r="E9" s="77">
        <f>E78</f>
        <v>0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">
      <c r="A12" s="48" t="s">
        <v>179</v>
      </c>
      <c r="B12" s="48" t="s">
        <v>186</v>
      </c>
      <c r="C12" s="78">
        <f>C13+C53</f>
        <v>1962840</v>
      </c>
      <c r="D12" s="78">
        <f>D13+D53</f>
        <v>1911971.4200000002</v>
      </c>
      <c r="E12" s="78">
        <f>E13+E53</f>
        <v>1884145.24</v>
      </c>
      <c r="F12" s="79">
        <f>(E12*100)/D12</f>
        <v>98.544634103369589</v>
      </c>
    </row>
    <row r="13" spans="1:6" x14ac:dyDescent="0.2">
      <c r="A13" s="49" t="s">
        <v>72</v>
      </c>
      <c r="B13" s="50" t="s">
        <v>73</v>
      </c>
      <c r="C13" s="80">
        <f>C14+C21+C48</f>
        <v>1957961</v>
      </c>
      <c r="D13" s="80">
        <f>D14+D21+D48</f>
        <v>1902712.4200000002</v>
      </c>
      <c r="E13" s="80">
        <f>E14+E21+E48</f>
        <v>1875442.7</v>
      </c>
      <c r="F13" s="81">
        <f>(E13*100)/D13</f>
        <v>98.566797603602112</v>
      </c>
    </row>
    <row r="14" spans="1:6" x14ac:dyDescent="0.2">
      <c r="A14" s="51" t="s">
        <v>74</v>
      </c>
      <c r="B14" s="52" t="s">
        <v>75</v>
      </c>
      <c r="C14" s="82">
        <f>C15+C17+C19</f>
        <v>1685319</v>
      </c>
      <c r="D14" s="82">
        <f>D15+D17+D19</f>
        <v>1665935.56</v>
      </c>
      <c r="E14" s="82">
        <f>E15+E17+E19</f>
        <v>1665935.56</v>
      </c>
      <c r="F14" s="81">
        <f>(E14*100)/D14</f>
        <v>100</v>
      </c>
    </row>
    <row r="15" spans="1:6" x14ac:dyDescent="0.2">
      <c r="A15" s="53" t="s">
        <v>76</v>
      </c>
      <c r="B15" s="54" t="s">
        <v>77</v>
      </c>
      <c r="C15" s="83">
        <f>C16</f>
        <v>1406769</v>
      </c>
      <c r="D15" s="83">
        <f>D16</f>
        <v>1390869</v>
      </c>
      <c r="E15" s="83">
        <f>E16</f>
        <v>1390782.91</v>
      </c>
      <c r="F15" s="83">
        <f>(E15*100)/D15</f>
        <v>99.993810344468102</v>
      </c>
    </row>
    <row r="16" spans="1:6" x14ac:dyDescent="0.2">
      <c r="A16" s="55" t="s">
        <v>78</v>
      </c>
      <c r="B16" s="56" t="s">
        <v>79</v>
      </c>
      <c r="C16" s="84">
        <v>1406769</v>
      </c>
      <c r="D16" s="84">
        <v>1390869</v>
      </c>
      <c r="E16" s="84">
        <v>1390782.91</v>
      </c>
      <c r="F16" s="84"/>
    </row>
    <row r="17" spans="1:6" x14ac:dyDescent="0.2">
      <c r="A17" s="53" t="s">
        <v>80</v>
      </c>
      <c r="B17" s="54" t="s">
        <v>81</v>
      </c>
      <c r="C17" s="83">
        <f>C18</f>
        <v>47550</v>
      </c>
      <c r="D17" s="83">
        <f>D18</f>
        <v>47698.559999999998</v>
      </c>
      <c r="E17" s="83">
        <f>E18</f>
        <v>47969.61</v>
      </c>
      <c r="F17" s="83">
        <f>(E17*100)/D17</f>
        <v>100.5682561486133</v>
      </c>
    </row>
    <row r="18" spans="1:6" x14ac:dyDescent="0.2">
      <c r="A18" s="55" t="s">
        <v>82</v>
      </c>
      <c r="B18" s="56" t="s">
        <v>81</v>
      </c>
      <c r="C18" s="84">
        <v>47550</v>
      </c>
      <c r="D18" s="84">
        <v>47698.559999999998</v>
      </c>
      <c r="E18" s="84">
        <v>47969.61</v>
      </c>
      <c r="F18" s="84"/>
    </row>
    <row r="19" spans="1:6" x14ac:dyDescent="0.2">
      <c r="A19" s="53" t="s">
        <v>83</v>
      </c>
      <c r="B19" s="54" t="s">
        <v>84</v>
      </c>
      <c r="C19" s="83">
        <f>C20</f>
        <v>231000</v>
      </c>
      <c r="D19" s="83">
        <f>D20</f>
        <v>227368</v>
      </c>
      <c r="E19" s="83">
        <f>E20</f>
        <v>227183.04</v>
      </c>
      <c r="F19" s="83">
        <f>(E19*100)/D19</f>
        <v>99.918651701206855</v>
      </c>
    </row>
    <row r="20" spans="1:6" x14ac:dyDescent="0.2">
      <c r="A20" s="55" t="s">
        <v>85</v>
      </c>
      <c r="B20" s="56" t="s">
        <v>86</v>
      </c>
      <c r="C20" s="84">
        <v>231000</v>
      </c>
      <c r="D20" s="84">
        <v>227368</v>
      </c>
      <c r="E20" s="84">
        <v>227183.04</v>
      </c>
      <c r="F20" s="84"/>
    </row>
    <row r="21" spans="1:6" x14ac:dyDescent="0.2">
      <c r="A21" s="51" t="s">
        <v>87</v>
      </c>
      <c r="B21" s="52" t="s">
        <v>88</v>
      </c>
      <c r="C21" s="82">
        <f>C22+C26+C32+C42</f>
        <v>271267</v>
      </c>
      <c r="D21" s="82">
        <f>D22+D26+D32+D42</f>
        <v>235633</v>
      </c>
      <c r="E21" s="82">
        <f>E22+E26+E32+E42</f>
        <v>208395.99999999994</v>
      </c>
      <c r="F21" s="81">
        <f>(E21*100)/D21</f>
        <v>88.440922960705848</v>
      </c>
    </row>
    <row r="22" spans="1:6" x14ac:dyDescent="0.2">
      <c r="A22" s="53" t="s">
        <v>89</v>
      </c>
      <c r="B22" s="54" t="s">
        <v>90</v>
      </c>
      <c r="C22" s="83">
        <f>C23+C24+C25</f>
        <v>38000</v>
      </c>
      <c r="D22" s="83">
        <f>D23+D24+D25</f>
        <v>38000</v>
      </c>
      <c r="E22" s="83">
        <f>E23+E24+E25</f>
        <v>33838.92</v>
      </c>
      <c r="F22" s="83">
        <f>(E22*100)/D22</f>
        <v>89.049789473684214</v>
      </c>
    </row>
    <row r="23" spans="1:6" x14ac:dyDescent="0.2">
      <c r="A23" s="55" t="s">
        <v>91</v>
      </c>
      <c r="B23" s="56" t="s">
        <v>92</v>
      </c>
      <c r="C23" s="84">
        <v>5000</v>
      </c>
      <c r="D23" s="84">
        <v>5000</v>
      </c>
      <c r="E23" s="84">
        <v>3105.59</v>
      </c>
      <c r="F23" s="84"/>
    </row>
    <row r="24" spans="1:6" ht="25.5" x14ac:dyDescent="0.2">
      <c r="A24" s="55" t="s">
        <v>93</v>
      </c>
      <c r="B24" s="56" t="s">
        <v>94</v>
      </c>
      <c r="C24" s="84">
        <v>28000</v>
      </c>
      <c r="D24" s="84">
        <v>28000</v>
      </c>
      <c r="E24" s="84">
        <v>26233.33</v>
      </c>
      <c r="F24" s="84"/>
    </row>
    <row r="25" spans="1:6" x14ac:dyDescent="0.2">
      <c r="A25" s="55" t="s">
        <v>95</v>
      </c>
      <c r="B25" s="56" t="s">
        <v>96</v>
      </c>
      <c r="C25" s="84">
        <v>5000</v>
      </c>
      <c r="D25" s="84">
        <v>5000</v>
      </c>
      <c r="E25" s="84">
        <v>4500</v>
      </c>
      <c r="F25" s="84"/>
    </row>
    <row r="26" spans="1:6" x14ac:dyDescent="0.2">
      <c r="A26" s="53" t="s">
        <v>97</v>
      </c>
      <c r="B26" s="54" t="s">
        <v>98</v>
      </c>
      <c r="C26" s="83">
        <f>C27+C28+C29+C30+C31</f>
        <v>129700</v>
      </c>
      <c r="D26" s="83">
        <f>D27+D28+D29+D30+D31</f>
        <v>94066</v>
      </c>
      <c r="E26" s="83">
        <f>E27+E28+E29+E30+E31</f>
        <v>96206.949999999983</v>
      </c>
      <c r="F26" s="83">
        <f>(E26*100)/D26</f>
        <v>102.2760083345736</v>
      </c>
    </row>
    <row r="27" spans="1:6" x14ac:dyDescent="0.2">
      <c r="A27" s="55" t="s">
        <v>99</v>
      </c>
      <c r="B27" s="56" t="s">
        <v>100</v>
      </c>
      <c r="C27" s="84">
        <v>25000</v>
      </c>
      <c r="D27" s="84">
        <v>5006</v>
      </c>
      <c r="E27" s="84">
        <v>15610.68</v>
      </c>
      <c r="F27" s="84"/>
    </row>
    <row r="28" spans="1:6" x14ac:dyDescent="0.2">
      <c r="A28" s="55" t="s">
        <v>101</v>
      </c>
      <c r="B28" s="56" t="s">
        <v>102</v>
      </c>
      <c r="C28" s="84">
        <v>102000</v>
      </c>
      <c r="D28" s="84">
        <v>87000</v>
      </c>
      <c r="E28" s="84">
        <v>78556.28</v>
      </c>
      <c r="F28" s="84"/>
    </row>
    <row r="29" spans="1:6" x14ac:dyDescent="0.2">
      <c r="A29" s="55" t="s">
        <v>103</v>
      </c>
      <c r="B29" s="56" t="s">
        <v>104</v>
      </c>
      <c r="C29" s="84">
        <v>1000</v>
      </c>
      <c r="D29" s="84">
        <v>1000</v>
      </c>
      <c r="E29" s="84">
        <v>927.01</v>
      </c>
      <c r="F29" s="84"/>
    </row>
    <row r="30" spans="1:6" x14ac:dyDescent="0.2">
      <c r="A30" s="55" t="s">
        <v>105</v>
      </c>
      <c r="B30" s="56" t="s">
        <v>106</v>
      </c>
      <c r="C30" s="84">
        <v>1500</v>
      </c>
      <c r="D30" s="84">
        <v>860</v>
      </c>
      <c r="E30" s="84">
        <v>917</v>
      </c>
      <c r="F30" s="84"/>
    </row>
    <row r="31" spans="1:6" x14ac:dyDescent="0.2">
      <c r="A31" s="55" t="s">
        <v>107</v>
      </c>
      <c r="B31" s="56" t="s">
        <v>108</v>
      </c>
      <c r="C31" s="84">
        <v>200</v>
      </c>
      <c r="D31" s="84">
        <v>200</v>
      </c>
      <c r="E31" s="84">
        <v>195.98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98500</v>
      </c>
      <c r="D32" s="83">
        <f>D33+D34+D35+D36+D37+D38+D39+D40+D41</f>
        <v>98500</v>
      </c>
      <c r="E32" s="83">
        <f>E33+E34+E35+E36+E37+E38+E39+E40+E41</f>
        <v>75947.01999999999</v>
      </c>
      <c r="F32" s="83">
        <f>(E32*100)/D32</f>
        <v>77.103573604060912</v>
      </c>
    </row>
    <row r="33" spans="1:6" x14ac:dyDescent="0.2">
      <c r="A33" s="55" t="s">
        <v>111</v>
      </c>
      <c r="B33" s="56" t="s">
        <v>112</v>
      </c>
      <c r="C33" s="84">
        <v>35000</v>
      </c>
      <c r="D33" s="84">
        <v>35000</v>
      </c>
      <c r="E33" s="84">
        <v>28903.33</v>
      </c>
      <c r="F33" s="84"/>
    </row>
    <row r="34" spans="1:6" x14ac:dyDescent="0.2">
      <c r="A34" s="55" t="s">
        <v>113</v>
      </c>
      <c r="B34" s="56" t="s">
        <v>114</v>
      </c>
      <c r="C34" s="84">
        <v>12000</v>
      </c>
      <c r="D34" s="84">
        <v>12000</v>
      </c>
      <c r="E34" s="84">
        <v>9976.14</v>
      </c>
      <c r="F34" s="84"/>
    </row>
    <row r="35" spans="1:6" x14ac:dyDescent="0.2">
      <c r="A35" s="55" t="s">
        <v>115</v>
      </c>
      <c r="B35" s="56" t="s">
        <v>116</v>
      </c>
      <c r="C35" s="84">
        <v>5500</v>
      </c>
      <c r="D35" s="84">
        <v>5500</v>
      </c>
      <c r="E35" s="84">
        <v>6380</v>
      </c>
      <c r="F35" s="84"/>
    </row>
    <row r="36" spans="1:6" x14ac:dyDescent="0.2">
      <c r="A36" s="55" t="s">
        <v>117</v>
      </c>
      <c r="B36" s="56" t="s">
        <v>118</v>
      </c>
      <c r="C36" s="84">
        <v>19000</v>
      </c>
      <c r="D36" s="84">
        <v>19000</v>
      </c>
      <c r="E36" s="84">
        <v>14682.71</v>
      </c>
      <c r="F36" s="84"/>
    </row>
    <row r="37" spans="1:6" x14ac:dyDescent="0.2">
      <c r="A37" s="55" t="s">
        <v>119</v>
      </c>
      <c r="B37" s="56" t="s">
        <v>120</v>
      </c>
      <c r="C37" s="84">
        <v>9000</v>
      </c>
      <c r="D37" s="84">
        <v>9000</v>
      </c>
      <c r="E37" s="84">
        <v>7817.22</v>
      </c>
      <c r="F37" s="84"/>
    </row>
    <row r="38" spans="1:6" x14ac:dyDescent="0.2">
      <c r="A38" s="55" t="s">
        <v>121</v>
      </c>
      <c r="B38" s="56" t="s">
        <v>122</v>
      </c>
      <c r="C38" s="84">
        <v>500</v>
      </c>
      <c r="D38" s="84">
        <v>500</v>
      </c>
      <c r="E38" s="84">
        <v>245</v>
      </c>
      <c r="F38" s="84"/>
    </row>
    <row r="39" spans="1:6" x14ac:dyDescent="0.2">
      <c r="A39" s="55" t="s">
        <v>123</v>
      </c>
      <c r="B39" s="56" t="s">
        <v>124</v>
      </c>
      <c r="C39" s="84">
        <v>7000</v>
      </c>
      <c r="D39" s="84">
        <v>7000</v>
      </c>
      <c r="E39" s="84">
        <v>7600</v>
      </c>
      <c r="F39" s="84"/>
    </row>
    <row r="40" spans="1:6" x14ac:dyDescent="0.2">
      <c r="A40" s="55" t="s">
        <v>125</v>
      </c>
      <c r="B40" s="56" t="s">
        <v>126</v>
      </c>
      <c r="C40" s="84">
        <v>500</v>
      </c>
      <c r="D40" s="84">
        <v>500</v>
      </c>
      <c r="E40" s="84">
        <v>18.260000000000002</v>
      </c>
      <c r="F40" s="84"/>
    </row>
    <row r="41" spans="1:6" x14ac:dyDescent="0.2">
      <c r="A41" s="55" t="s">
        <v>127</v>
      </c>
      <c r="B41" s="56" t="s">
        <v>128</v>
      </c>
      <c r="C41" s="84">
        <v>10000</v>
      </c>
      <c r="D41" s="84">
        <v>10000</v>
      </c>
      <c r="E41" s="84">
        <v>324.36</v>
      </c>
      <c r="F41" s="84"/>
    </row>
    <row r="42" spans="1:6" x14ac:dyDescent="0.2">
      <c r="A42" s="53" t="s">
        <v>129</v>
      </c>
      <c r="B42" s="54" t="s">
        <v>130</v>
      </c>
      <c r="C42" s="83">
        <f>C43+C44+C45+C46+C47</f>
        <v>5067</v>
      </c>
      <c r="D42" s="83">
        <f>D43+D44+D45+D46+D47</f>
        <v>5067</v>
      </c>
      <c r="E42" s="83">
        <f>E43+E44+E45+E46+E47</f>
        <v>2403.11</v>
      </c>
      <c r="F42" s="83">
        <f>(E42*100)/D42</f>
        <v>47.426682455101641</v>
      </c>
    </row>
    <row r="43" spans="1:6" x14ac:dyDescent="0.2">
      <c r="A43" s="55" t="s">
        <v>131</v>
      </c>
      <c r="B43" s="56" t="s">
        <v>132</v>
      </c>
      <c r="C43" s="84">
        <v>650</v>
      </c>
      <c r="D43" s="84">
        <v>650</v>
      </c>
      <c r="E43" s="84">
        <v>538.16</v>
      </c>
      <c r="F43" s="84"/>
    </row>
    <row r="44" spans="1:6" x14ac:dyDescent="0.2">
      <c r="A44" s="55" t="s">
        <v>133</v>
      </c>
      <c r="B44" s="56" t="s">
        <v>134</v>
      </c>
      <c r="C44" s="84">
        <v>2500</v>
      </c>
      <c r="D44" s="84">
        <v>2500</v>
      </c>
      <c r="E44" s="84">
        <v>1404.3</v>
      </c>
      <c r="F44" s="84"/>
    </row>
    <row r="45" spans="1:6" x14ac:dyDescent="0.2">
      <c r="A45" s="55" t="s">
        <v>135</v>
      </c>
      <c r="B45" s="56" t="s">
        <v>136</v>
      </c>
      <c r="C45" s="84">
        <v>0</v>
      </c>
      <c r="D45" s="84">
        <v>0</v>
      </c>
      <c r="E45" s="84">
        <v>0</v>
      </c>
      <c r="F45" s="84"/>
    </row>
    <row r="46" spans="1:6" x14ac:dyDescent="0.2">
      <c r="A46" s="55" t="s">
        <v>137</v>
      </c>
      <c r="B46" s="56" t="s">
        <v>138</v>
      </c>
      <c r="C46" s="84">
        <v>0</v>
      </c>
      <c r="D46" s="84">
        <v>0</v>
      </c>
      <c r="E46" s="84">
        <v>0</v>
      </c>
      <c r="F46" s="84"/>
    </row>
    <row r="47" spans="1:6" x14ac:dyDescent="0.2">
      <c r="A47" s="55" t="s">
        <v>139</v>
      </c>
      <c r="B47" s="56" t="s">
        <v>130</v>
      </c>
      <c r="C47" s="84">
        <v>1917</v>
      </c>
      <c r="D47" s="84">
        <v>1917</v>
      </c>
      <c r="E47" s="84">
        <v>460.65</v>
      </c>
      <c r="F47" s="84"/>
    </row>
    <row r="48" spans="1:6" x14ac:dyDescent="0.2">
      <c r="A48" s="51" t="s">
        <v>140</v>
      </c>
      <c r="B48" s="52" t="s">
        <v>141</v>
      </c>
      <c r="C48" s="82">
        <f>C49+C51</f>
        <v>1375</v>
      </c>
      <c r="D48" s="82">
        <f>D49+D51</f>
        <v>1143.8600000000001</v>
      </c>
      <c r="E48" s="82">
        <f>E49+E51</f>
        <v>1111.1399999999999</v>
      </c>
      <c r="F48" s="81">
        <f>(E48*100)/D48</f>
        <v>97.139510079904866</v>
      </c>
    </row>
    <row r="49" spans="1:6" x14ac:dyDescent="0.2">
      <c r="A49" s="53" t="s">
        <v>142</v>
      </c>
      <c r="B49" s="54" t="s">
        <v>143</v>
      </c>
      <c r="C49" s="83">
        <f>C50</f>
        <v>375</v>
      </c>
      <c r="D49" s="83">
        <f>D50</f>
        <v>375</v>
      </c>
      <c r="E49" s="83">
        <f>E50</f>
        <v>267.02999999999997</v>
      </c>
      <c r="F49" s="83">
        <f>(E49*100)/D49</f>
        <v>71.207999999999998</v>
      </c>
    </row>
    <row r="50" spans="1:6" ht="25.5" x14ac:dyDescent="0.2">
      <c r="A50" s="55" t="s">
        <v>144</v>
      </c>
      <c r="B50" s="56" t="s">
        <v>145</v>
      </c>
      <c r="C50" s="84">
        <v>375</v>
      </c>
      <c r="D50" s="84">
        <v>375</v>
      </c>
      <c r="E50" s="84">
        <v>267.02999999999997</v>
      </c>
      <c r="F50" s="84"/>
    </row>
    <row r="51" spans="1:6" x14ac:dyDescent="0.2">
      <c r="A51" s="53" t="s">
        <v>146</v>
      </c>
      <c r="B51" s="54" t="s">
        <v>147</v>
      </c>
      <c r="C51" s="83">
        <f>C52</f>
        <v>1000</v>
      </c>
      <c r="D51" s="83">
        <f>D52</f>
        <v>768.86</v>
      </c>
      <c r="E51" s="83">
        <f>E52</f>
        <v>844.11</v>
      </c>
      <c r="F51" s="83">
        <f>(E51*100)/D51</f>
        <v>109.7872174388055</v>
      </c>
    </row>
    <row r="52" spans="1:6" x14ac:dyDescent="0.2">
      <c r="A52" s="55" t="s">
        <v>148</v>
      </c>
      <c r="B52" s="56" t="s">
        <v>149</v>
      </c>
      <c r="C52" s="84">
        <v>1000</v>
      </c>
      <c r="D52" s="84">
        <v>768.86</v>
      </c>
      <c r="E52" s="84">
        <v>844.11</v>
      </c>
      <c r="F52" s="84"/>
    </row>
    <row r="53" spans="1:6" x14ac:dyDescent="0.2">
      <c r="A53" s="49" t="s">
        <v>150</v>
      </c>
      <c r="B53" s="50" t="s">
        <v>151</v>
      </c>
      <c r="C53" s="80">
        <f>C54+C59</f>
        <v>4879</v>
      </c>
      <c r="D53" s="80">
        <f>D54+D59</f>
        <v>9259</v>
      </c>
      <c r="E53" s="80">
        <f>E54+E59</f>
        <v>8702.5400000000009</v>
      </c>
      <c r="F53" s="81">
        <f>(E53*100)/D53</f>
        <v>93.99006372178421</v>
      </c>
    </row>
    <row r="54" spans="1:6" x14ac:dyDescent="0.2">
      <c r="A54" s="51" t="s">
        <v>152</v>
      </c>
      <c r="B54" s="52" t="s">
        <v>153</v>
      </c>
      <c r="C54" s="82">
        <f>C55+C57</f>
        <v>4879</v>
      </c>
      <c r="D54" s="82">
        <f>D55+D57</f>
        <v>9259</v>
      </c>
      <c r="E54" s="82">
        <f>E55+E57</f>
        <v>8702.5400000000009</v>
      </c>
      <c r="F54" s="81">
        <f>(E54*100)/D54</f>
        <v>93.99006372178421</v>
      </c>
    </row>
    <row r="55" spans="1:6" x14ac:dyDescent="0.2">
      <c r="A55" s="53" t="s">
        <v>154</v>
      </c>
      <c r="B55" s="54" t="s">
        <v>155</v>
      </c>
      <c r="C55" s="83">
        <f>C56</f>
        <v>1379</v>
      </c>
      <c r="D55" s="83">
        <f>D56</f>
        <v>5759</v>
      </c>
      <c r="E55" s="83">
        <f>E56</f>
        <v>5486.81</v>
      </c>
      <c r="F55" s="83">
        <f>(E55*100)/D55</f>
        <v>95.273658621288419</v>
      </c>
    </row>
    <row r="56" spans="1:6" x14ac:dyDescent="0.2">
      <c r="A56" s="55" t="s">
        <v>156</v>
      </c>
      <c r="B56" s="56" t="s">
        <v>157</v>
      </c>
      <c r="C56" s="84">
        <v>1379</v>
      </c>
      <c r="D56" s="84">
        <v>5759</v>
      </c>
      <c r="E56" s="84">
        <v>5486.81</v>
      </c>
      <c r="F56" s="84"/>
    </row>
    <row r="57" spans="1:6" x14ac:dyDescent="0.2">
      <c r="A57" s="53" t="s">
        <v>158</v>
      </c>
      <c r="B57" s="54" t="s">
        <v>159</v>
      </c>
      <c r="C57" s="83">
        <f>C58</f>
        <v>3500</v>
      </c>
      <c r="D57" s="83">
        <f>D58</f>
        <v>3500</v>
      </c>
      <c r="E57" s="83">
        <f>E58</f>
        <v>3215.73</v>
      </c>
      <c r="F57" s="83">
        <f>(E57*100)/D57</f>
        <v>91.878</v>
      </c>
    </row>
    <row r="58" spans="1:6" x14ac:dyDescent="0.2">
      <c r="A58" s="55" t="s">
        <v>160</v>
      </c>
      <c r="B58" s="56" t="s">
        <v>161</v>
      </c>
      <c r="C58" s="84">
        <v>3500</v>
      </c>
      <c r="D58" s="84">
        <v>3500</v>
      </c>
      <c r="E58" s="84">
        <v>3215.73</v>
      </c>
      <c r="F58" s="84"/>
    </row>
    <row r="59" spans="1:6" x14ac:dyDescent="0.2">
      <c r="A59" s="51" t="s">
        <v>162</v>
      </c>
      <c r="B59" s="52" t="s">
        <v>163</v>
      </c>
      <c r="C59" s="82">
        <f t="shared" ref="C59:E60" si="0">C60</f>
        <v>0</v>
      </c>
      <c r="D59" s="82">
        <f t="shared" si="0"/>
        <v>0</v>
      </c>
      <c r="E59" s="82">
        <f t="shared" si="0"/>
        <v>0</v>
      </c>
      <c r="F59" s="81" t="e">
        <f>(E59*100)/D59</f>
        <v>#DIV/0!</v>
      </c>
    </row>
    <row r="60" spans="1:6" ht="25.5" x14ac:dyDescent="0.2">
      <c r="A60" s="53" t="s">
        <v>164</v>
      </c>
      <c r="B60" s="54" t="s">
        <v>165</v>
      </c>
      <c r="C60" s="83">
        <f t="shared" si="0"/>
        <v>0</v>
      </c>
      <c r="D60" s="83">
        <f t="shared" si="0"/>
        <v>0</v>
      </c>
      <c r="E60" s="83">
        <f t="shared" si="0"/>
        <v>0</v>
      </c>
      <c r="F60" s="83" t="e">
        <f>(E60*100)/D60</f>
        <v>#DIV/0!</v>
      </c>
    </row>
    <row r="61" spans="1:6" x14ac:dyDescent="0.2">
      <c r="A61" s="55" t="s">
        <v>166</v>
      </c>
      <c r="B61" s="56" t="s">
        <v>165</v>
      </c>
      <c r="C61" s="84">
        <v>0</v>
      </c>
      <c r="D61" s="84">
        <v>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1962840</v>
      </c>
      <c r="D62" s="80">
        <f t="shared" si="1"/>
        <v>1912054</v>
      </c>
      <c r="E62" s="80">
        <f t="shared" si="1"/>
        <v>1884145.23</v>
      </c>
      <c r="F62" s="81">
        <f>(E62*100)/D62</f>
        <v>98.54037752071855</v>
      </c>
    </row>
    <row r="63" spans="1:6" x14ac:dyDescent="0.2">
      <c r="A63" s="51" t="s">
        <v>64</v>
      </c>
      <c r="B63" s="52" t="s">
        <v>65</v>
      </c>
      <c r="C63" s="82">
        <f t="shared" si="1"/>
        <v>1962840</v>
      </c>
      <c r="D63" s="82">
        <f t="shared" si="1"/>
        <v>1912054</v>
      </c>
      <c r="E63" s="82">
        <f t="shared" si="1"/>
        <v>1884145.23</v>
      </c>
      <c r="F63" s="81">
        <f>(E63*100)/D63</f>
        <v>98.54037752071855</v>
      </c>
    </row>
    <row r="64" spans="1:6" ht="25.5" x14ac:dyDescent="0.2">
      <c r="A64" s="53" t="s">
        <v>66</v>
      </c>
      <c r="B64" s="54" t="s">
        <v>67</v>
      </c>
      <c r="C64" s="83">
        <f>C65+C66</f>
        <v>1962840</v>
      </c>
      <c r="D64" s="83">
        <f>D65+D66</f>
        <v>1912054</v>
      </c>
      <c r="E64" s="83">
        <f>E65+E66</f>
        <v>1884145.23</v>
      </c>
      <c r="F64" s="83">
        <f>(E64*100)/D64</f>
        <v>98.54037752071855</v>
      </c>
    </row>
    <row r="65" spans="1:6" x14ac:dyDescent="0.2">
      <c r="A65" s="55" t="s">
        <v>68</v>
      </c>
      <c r="B65" s="56" t="s">
        <v>69</v>
      </c>
      <c r="C65" s="84">
        <v>1957961</v>
      </c>
      <c r="D65" s="84">
        <v>1902795</v>
      </c>
      <c r="E65" s="84">
        <v>1875442.69</v>
      </c>
      <c r="F65" s="84"/>
    </row>
    <row r="66" spans="1:6" ht="25.5" x14ac:dyDescent="0.2">
      <c r="A66" s="55" t="s">
        <v>70</v>
      </c>
      <c r="B66" s="56" t="s">
        <v>71</v>
      </c>
      <c r="C66" s="84">
        <v>4879</v>
      </c>
      <c r="D66" s="84">
        <v>9259</v>
      </c>
      <c r="E66" s="84">
        <v>8702.5400000000009</v>
      </c>
      <c r="F66" s="84"/>
    </row>
    <row r="67" spans="1:6" x14ac:dyDescent="0.2">
      <c r="A67" s="48" t="s">
        <v>74</v>
      </c>
      <c r="B67" s="48" t="s">
        <v>187</v>
      </c>
      <c r="C67" s="78">
        <f t="shared" ref="C67:E68" si="2">C68</f>
        <v>1000</v>
      </c>
      <c r="D67" s="78">
        <f t="shared" si="2"/>
        <v>1000</v>
      </c>
      <c r="E67" s="78">
        <f t="shared" si="2"/>
        <v>1183.3699999999999</v>
      </c>
      <c r="F67" s="79">
        <f>(E67*100)/D67</f>
        <v>118.337</v>
      </c>
    </row>
    <row r="68" spans="1:6" x14ac:dyDescent="0.2">
      <c r="A68" s="49" t="s">
        <v>72</v>
      </c>
      <c r="B68" s="50" t="s">
        <v>73</v>
      </c>
      <c r="C68" s="80">
        <f t="shared" si="2"/>
        <v>1000</v>
      </c>
      <c r="D68" s="80">
        <f t="shared" si="2"/>
        <v>1000</v>
      </c>
      <c r="E68" s="80">
        <f t="shared" si="2"/>
        <v>1183.3699999999999</v>
      </c>
      <c r="F68" s="81">
        <f>(E68*100)/D68</f>
        <v>118.337</v>
      </c>
    </row>
    <row r="69" spans="1:6" x14ac:dyDescent="0.2">
      <c r="A69" s="51" t="s">
        <v>87</v>
      </c>
      <c r="B69" s="52" t="s">
        <v>88</v>
      </c>
      <c r="C69" s="82">
        <f>C70+C72</f>
        <v>1000</v>
      </c>
      <c r="D69" s="82">
        <f>D70+D72</f>
        <v>1000</v>
      </c>
      <c r="E69" s="82">
        <f>E70+E72</f>
        <v>1183.3699999999999</v>
      </c>
      <c r="F69" s="81">
        <f>(E69*100)/D69</f>
        <v>118.337</v>
      </c>
    </row>
    <row r="70" spans="1:6" x14ac:dyDescent="0.2">
      <c r="A70" s="53" t="s">
        <v>97</v>
      </c>
      <c r="B70" s="54" t="s">
        <v>98</v>
      </c>
      <c r="C70" s="83">
        <f>C71</f>
        <v>0</v>
      </c>
      <c r="D70" s="83">
        <f>D71</f>
        <v>0</v>
      </c>
      <c r="E70" s="83">
        <f>E71</f>
        <v>0</v>
      </c>
      <c r="F70" s="83" t="e">
        <f>(E70*100)/D70</f>
        <v>#DIV/0!</v>
      </c>
    </row>
    <row r="71" spans="1:6" x14ac:dyDescent="0.2">
      <c r="A71" s="55" t="s">
        <v>99</v>
      </c>
      <c r="B71" s="56" t="s">
        <v>100</v>
      </c>
      <c r="C71" s="84">
        <v>0</v>
      </c>
      <c r="D71" s="84">
        <v>0</v>
      </c>
      <c r="E71" s="84">
        <v>0</v>
      </c>
      <c r="F71" s="84"/>
    </row>
    <row r="72" spans="1:6" x14ac:dyDescent="0.2">
      <c r="A72" s="53" t="s">
        <v>129</v>
      </c>
      <c r="B72" s="54" t="s">
        <v>130</v>
      </c>
      <c r="C72" s="83">
        <f>C73</f>
        <v>1000</v>
      </c>
      <c r="D72" s="83">
        <f>D73</f>
        <v>1000</v>
      </c>
      <c r="E72" s="83">
        <f>E73</f>
        <v>1183.3699999999999</v>
      </c>
      <c r="F72" s="83">
        <f>(E72*100)/D72</f>
        <v>118.337</v>
      </c>
    </row>
    <row r="73" spans="1:6" x14ac:dyDescent="0.2">
      <c r="A73" s="55" t="s">
        <v>133</v>
      </c>
      <c r="B73" s="56" t="s">
        <v>134</v>
      </c>
      <c r="C73" s="84">
        <v>1000</v>
      </c>
      <c r="D73" s="84">
        <v>1000</v>
      </c>
      <c r="E73" s="84">
        <v>1183.3699999999999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3">C75</f>
        <v>1000</v>
      </c>
      <c r="D74" s="80">
        <f t="shared" si="3"/>
        <v>1000</v>
      </c>
      <c r="E74" s="80">
        <f t="shared" si="3"/>
        <v>997.95</v>
      </c>
      <c r="F74" s="81">
        <f>(E74*100)/D74</f>
        <v>99.795000000000002</v>
      </c>
    </row>
    <row r="75" spans="1:6" x14ac:dyDescent="0.2">
      <c r="A75" s="51" t="s">
        <v>58</v>
      </c>
      <c r="B75" s="52" t="s">
        <v>59</v>
      </c>
      <c r="C75" s="82">
        <f t="shared" si="3"/>
        <v>1000</v>
      </c>
      <c r="D75" s="82">
        <f t="shared" si="3"/>
        <v>1000</v>
      </c>
      <c r="E75" s="82">
        <f t="shared" si="3"/>
        <v>997.95</v>
      </c>
      <c r="F75" s="81">
        <f>(E75*100)/D75</f>
        <v>99.795000000000002</v>
      </c>
    </row>
    <row r="76" spans="1:6" x14ac:dyDescent="0.2">
      <c r="A76" s="53" t="s">
        <v>60</v>
      </c>
      <c r="B76" s="54" t="s">
        <v>61</v>
      </c>
      <c r="C76" s="83">
        <f t="shared" si="3"/>
        <v>1000</v>
      </c>
      <c r="D76" s="83">
        <f t="shared" si="3"/>
        <v>1000</v>
      </c>
      <c r="E76" s="83">
        <f t="shared" si="3"/>
        <v>997.95</v>
      </c>
      <c r="F76" s="83">
        <f>(E76*100)/D76</f>
        <v>99.795000000000002</v>
      </c>
    </row>
    <row r="77" spans="1:6" x14ac:dyDescent="0.2">
      <c r="A77" s="55" t="s">
        <v>62</v>
      </c>
      <c r="B77" s="56" t="s">
        <v>63</v>
      </c>
      <c r="C77" s="84">
        <v>1000</v>
      </c>
      <c r="D77" s="84">
        <v>1000</v>
      </c>
      <c r="E77" s="84">
        <v>997.95</v>
      </c>
      <c r="F77" s="84"/>
    </row>
    <row r="78" spans="1:6" x14ac:dyDescent="0.2">
      <c r="A78" s="48" t="s">
        <v>180</v>
      </c>
      <c r="B78" s="48" t="s">
        <v>188</v>
      </c>
      <c r="C78" s="78"/>
      <c r="D78" s="78"/>
      <c r="E78" s="78"/>
      <c r="F78" s="79" t="e">
        <f>(E78*100)/D78</f>
        <v>#DIV/0!</v>
      </c>
    </row>
    <row r="79" spans="1:6" x14ac:dyDescent="0.2">
      <c r="A79" s="49" t="s">
        <v>50</v>
      </c>
      <c r="B79" s="50" t="s">
        <v>51</v>
      </c>
      <c r="C79" s="80">
        <f t="shared" ref="C79:E81" si="4">C80</f>
        <v>0</v>
      </c>
      <c r="D79" s="80">
        <f t="shared" si="4"/>
        <v>0</v>
      </c>
      <c r="E79" s="80">
        <f t="shared" si="4"/>
        <v>0</v>
      </c>
      <c r="F79" s="81" t="e">
        <f>(E79*100)/D79</f>
        <v>#DIV/0!</v>
      </c>
    </row>
    <row r="80" spans="1:6" x14ac:dyDescent="0.2">
      <c r="A80" s="51" t="s">
        <v>52</v>
      </c>
      <c r="B80" s="52" t="s">
        <v>53</v>
      </c>
      <c r="C80" s="82">
        <f t="shared" si="4"/>
        <v>0</v>
      </c>
      <c r="D80" s="82">
        <f t="shared" si="4"/>
        <v>0</v>
      </c>
      <c r="E80" s="82">
        <f t="shared" si="4"/>
        <v>0</v>
      </c>
      <c r="F80" s="81" t="e">
        <f>(E80*100)/D80</f>
        <v>#DIV/0!</v>
      </c>
    </row>
    <row r="81" spans="1:6" x14ac:dyDescent="0.2">
      <c r="A81" s="53" t="s">
        <v>54</v>
      </c>
      <c r="B81" s="54" t="s">
        <v>55</v>
      </c>
      <c r="C81" s="83">
        <f t="shared" si="4"/>
        <v>0</v>
      </c>
      <c r="D81" s="83">
        <f t="shared" si="4"/>
        <v>0</v>
      </c>
      <c r="E81" s="83">
        <f t="shared" si="4"/>
        <v>0</v>
      </c>
      <c r="F81" s="83" t="e">
        <f>(E81*100)/D81</f>
        <v>#DIV/0!</v>
      </c>
    </row>
    <row r="82" spans="1:6" x14ac:dyDescent="0.2">
      <c r="A82" s="55" t="s">
        <v>56</v>
      </c>
      <c r="B82" s="56" t="s">
        <v>57</v>
      </c>
      <c r="C82" s="84">
        <v>0</v>
      </c>
      <c r="D82" s="84">
        <v>0</v>
      </c>
      <c r="E82" s="84">
        <v>0</v>
      </c>
      <c r="F82" s="84"/>
    </row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Svjetlana Buljan</cp:lastModifiedBy>
  <cp:lastPrinted>2023-07-24T12:33:14Z</cp:lastPrinted>
  <dcterms:created xsi:type="dcterms:W3CDTF">2022-08-12T12:51:27Z</dcterms:created>
  <dcterms:modified xsi:type="dcterms:W3CDTF">2025-03-20T09:32:08Z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