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peric\Downloads\"/>
    </mc:Choice>
  </mc:AlternateContent>
  <xr:revisionPtr revIDLastSave="0" documentId="13_ncr:1_{AA3A4BEE-BE3A-4D10-BFAA-DA3903AEE2F6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7" i="15"/>
  <c r="E97" i="15"/>
  <c r="D97" i="15"/>
  <c r="C97" i="15"/>
  <c r="F96" i="15"/>
  <c r="E96" i="15"/>
  <c r="D96" i="15"/>
  <c r="C96" i="15"/>
  <c r="F95" i="15"/>
  <c r="E95" i="15"/>
  <c r="D95" i="15"/>
  <c r="C95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<sst xmlns="http://schemas.openxmlformats.org/spreadsheetml/2006/main" count="439" uniqueCount="195">
  <si>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</si>
  <si>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</si>
  <si>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</si>
  <si>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</si>
  <si>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</si>
  <si>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</si>
  <si>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</si>
  <si>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</si>
  <si>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</si>
  <si>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</si>
  <si>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</si>
  <si>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</si>
  <si>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</si>
  <si>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</si>
  <si>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</si>
  <si>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</si>
  <si>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</si>
  <si>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</si>
  <si>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</si>
  <si>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</si>
  <si>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</si>
  <si>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</si>
  <si>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</si>
  <si>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</si>
  <si>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</si>
  <si>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</si>
  <si>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</si>
  <si>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</si>
  <si>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</si>
  <si>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</si>
  <si>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</si>
  <si>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</si>
  <si>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</si>
  <si>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</si>
  <si>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</si>
  <si>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</si>
  <si>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</si>
  <si>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</si>
  <si>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</si>
  <si>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</si>
  <si>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</si>
  <si>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</si>
  <si>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</si>
  <si>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</si>
  <si>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</si>
  <si>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</si>
  <si>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</si>
  <si>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</si>
  <si>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</si>
  <si>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</si>
  <si>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</si>
  <si>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</si>
  <si>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</si>
  <si>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</si>
  <si>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</si>
  <si>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</si>
  <si>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</si>
  <si>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</si>
  <si>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</si>
  <si>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</si>
  <si>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</si>
  <si>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</si>
  <si>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</si>
  <si>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</si>
  <si>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</si>
  <si>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</si>
  <si>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</si>
  <si>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</si>
  <si>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</si>
  <si>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</si>
  <si>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</si>
  <si>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</si>
  <si>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</si>
  <si>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</si>
  <si>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</si>
  <si>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</si>
  <si>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</si>
  <si>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</si>
  <si>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</si>
  <si>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</si>
  <si>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</si>
  <si>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</si>
  <si>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</si>
  <si>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</si>
  <si>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</si>
  <si>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</si>
  <si>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</si>
  <si>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</si>
  <si>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</si>
  <si>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</si>
  <si>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</si>
  <si>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</si>
  <si>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</si>
  <si>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</si>
  <si>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</si>
  <si>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</si>
  <si>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</si>
  <si>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</si>
  <si>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</si>
  <si>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</si>
  <si>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</si>
  <si>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</si>
  <si>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</si>
  <si>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</si>
  <si>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</si>
  <si>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</si>
  <si>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</si>
  <si>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</si>
  <si>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</si>
  <si>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</si>
  <si>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</si>
  <si>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</si>
  <si>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</si>
  <si>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</si>
  <si>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</si>
  <si>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</si>
  <si>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</si>
  <si>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</si>
  <si>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</si>
  <si>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</si>
  <si>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</si>
  <si>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</si>
  <si>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</si>
  <si>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</si>
  <si>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</si>
  <si>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</si>
  <si>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</si>
  <si>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</si>
  <si>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</si>
  <si>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</si>
  <si>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</si>
  <si>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</si>
  <si>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</si>
  <si>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</si>
  <si>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</si>
  <si>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</si>
  <si>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</si>
  <si>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</si>
  <si>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</si>
  <si>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</si>
  <si>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</si>
  <si>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</si>
  <si>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</si>
  <si>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</si>
  <si>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</si>
  <si>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</si>
  <si>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</si>
  <si>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</si>
  <si>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</si>
  <si>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</si>
  <si>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</si>
  <si>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</si>
  <si>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</si>
  <si>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</si>
  <si>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</si>
  <si>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</si>
  <si>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</si>
  <si>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</si>
  <si>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</si>
  <si>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</si>
  <si>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</si>
  <si>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</si>
  <si>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</si>
  <si>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</si>
  <si>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</si>
  <si>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</si>
  <si>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</si>
  <si>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</si>
  <si>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</si>
  <si>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</si>
  <si>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</si>
  <si>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</si>
  <si>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</si>
  <si>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</si>
  <si>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</si>
  <si>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</si>
  <si>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</si>
  <si>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</si>
  <si>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</si>
  <si>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</si>
  <si>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</si>
  <si>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</si>
  <si>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</si>
  <si>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23405 ZADAR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</si>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</sst>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I33" sqref="I3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971002.4</v>
      </c>
      <c r="H10" s="87">
        <v>1145304</v>
      </c>
      <c r="I10" s="87">
        <v>1244481</v>
      </c>
      <c r="J10" s="87">
        <v>1234541.68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971002.4</v>
      </c>
      <c r="H12" s="88">
        <f t="shared" ref="H12:J12" si="0">H10+H11</f>
        <v>1145304</v>
      </c>
      <c r="I12" s="88">
        <f t="shared" si="0"/>
        <v>1244481</v>
      </c>
      <c r="J12" s="88">
        <f t="shared" si="0"/>
        <v>1234541.68</v>
      </c>
      <c r="K12" s="89">
        <f>J12/G12*100</f>
        <v>127.140950424015</v>
      </c>
      <c r="L12" s="89">
        <f>J12/I12*100</f>
        <v>99.201328103844091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948669.71</v>
      </c>
      <c r="H13" s="87">
        <v>1109434</v>
      </c>
      <c r="I13" s="87">
        <v>1208718</v>
      </c>
      <c r="J13" s="87">
        <v>1216333.71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22332.69</v>
      </c>
      <c r="H14" s="87">
        <v>35870</v>
      </c>
      <c r="I14" s="87">
        <v>35763</v>
      </c>
      <c r="J14" s="87">
        <v>30624.78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971002.39999999991</v>
      </c>
      <c r="H15" s="88">
        <f t="shared" ref="H15:J15" si="1">H13+H14</f>
        <v>1145304</v>
      </c>
      <c r="I15" s="88">
        <f t="shared" si="1"/>
        <v>1244481</v>
      </c>
      <c r="J15" s="88">
        <f t="shared" si="1"/>
        <v>1246958.49</v>
      </c>
      <c r="K15" s="89">
        <f>J15/G15*100</f>
        <v>128.41971245385199</v>
      </c>
      <c r="L15" s="89">
        <f>J15/I15*100</f>
        <v>100.199078169936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1.1641532182693481E-10</v>
      </c>
      <c r="H16" s="91">
        <f t="shared" ref="H16:J16" si="2">H12-H15</f>
        <v>0</v>
      </c>
      <c r="I16" s="91">
        <f t="shared" si="2"/>
        <v>0</v>
      </c>
      <c r="J16" s="91">
        <f t="shared" si="2"/>
        <v>-12416.810000000056</v>
      </c>
      <c r="K16" s="89">
        <f>J16/G16*100</f>
        <v>-1.06659585741292E+16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34254.94</v>
      </c>
      <c r="H24" s="87">
        <v>0</v>
      </c>
      <c r="I24" s="87">
        <v>0</v>
      </c>
      <c r="J24" s="87">
        <v>34271.26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-34271.26</v>
      </c>
      <c r="H25" s="87">
        <v>0</v>
      </c>
      <c r="I25" s="87">
        <v>0</v>
      </c>
      <c r="J25" s="87">
        <v>-21854.45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-16.319999999999709</v>
      </c>
      <c r="H26" s="95">
        <f t="shared" ref="H26:J26" si="4">H24+H25</f>
        <v>0</v>
      </c>
      <c r="I26" s="95">
        <f t="shared" si="4"/>
        <v>0</v>
      </c>
      <c r="J26" s="95">
        <f t="shared" si="4"/>
        <v>12416.810000000001</v>
      </c>
      <c r="K26" s="94">
        <f>J26/G26*100</f>
        <v>-76083.394607844501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-16.319999999883294</v>
      </c>
      <c r="H27" s="95">
        <f t="shared" ref="H27:J27" si="5">H16+H26</f>
        <v>0</v>
      </c>
      <c r="I27" s="95">
        <f t="shared" si="5"/>
        <v>0</v>
      </c>
      <c r="J27" s="95">
        <f t="shared" si="5"/>
        <v>-5.4569682106375694E-11</v>
      </c>
      <c r="K27" s="94">
        <f>J27/G27*100</f>
        <v>3.3437305212479124E-10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9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971002.39999999991</v>
      </c>
      <c r="H10" s="66">
        <f>H11</f>
        <v>1145304</v>
      </c>
      <c r="I10" s="66">
        <f>I11</f>
        <v>1244481</v>
      </c>
      <c r="J10" s="66">
        <f>J11</f>
        <v>1234541.68</v>
      </c>
      <c r="K10" s="70">
        <f t="shared" ref="K10:K21" si="0">(J10*100)/G10</f>
        <v>127.14095042401544</v>
      </c>
      <c r="L10" s="70">
        <f t="shared" ref="L10:L21" si="1">(J10*100)/I10</f>
        <v>99.201328103844091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G12+G15+G18</f>
        <v>971002.39999999991</v>
      </c>
      <c r="H11" s="66">
        <f>H12+H15+H18</f>
        <v>1145304</v>
      </c>
      <c r="I11" s="66">
        <f>I12+I15+I18</f>
        <v>1244481</v>
      </c>
      <c r="J11" s="66">
        <f>J12+J15+J18</f>
        <v>1234541.68</v>
      </c>
      <c r="K11" s="66">
        <f t="shared" si="0"/>
        <v>127.14095042401544</v>
      </c>
      <c r="L11" s="66">
        <f t="shared" si="1"/>
        <v>99.201328103844091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0</v>
      </c>
      <c r="H12" s="66">
        <f t="shared" si="2"/>
        <v>100</v>
      </c>
      <c r="I12" s="66">
        <f t="shared" si="2"/>
        <v>100</v>
      </c>
      <c r="J12" s="66">
        <f t="shared" si="2"/>
        <v>49.42</v>
      </c>
      <c r="K12" s="66" t="e">
        <f t="shared" si="0"/>
        <v>#DIV/0!</v>
      </c>
      <c r="L12" s="66">
        <f t="shared" si="1"/>
        <v>49.42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0</v>
      </c>
      <c r="H13" s="66">
        <f t="shared" si="2"/>
        <v>100</v>
      </c>
      <c r="I13" s="66">
        <f t="shared" si="2"/>
        <v>100</v>
      </c>
      <c r="J13" s="66">
        <f t="shared" si="2"/>
        <v>49.42</v>
      </c>
      <c r="K13" s="66" t="e">
        <f t="shared" si="0"/>
        <v>#DIV/0!</v>
      </c>
      <c r="L13" s="66">
        <f t="shared" si="1"/>
        <v>49.42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0</v>
      </c>
      <c r="H14" s="67">
        <v>100</v>
      </c>
      <c r="I14" s="67">
        <v>100</v>
      </c>
      <c r="J14" s="67">
        <v>49.42</v>
      </c>
      <c r="K14" s="67" t="e">
        <f t="shared" si="0"/>
        <v>#DIV/0!</v>
      </c>
      <c r="L14" s="67">
        <f t="shared" si="1"/>
        <v>49.42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 t="shared" ref="G15:J16" si="3">G16</f>
        <v>2388.09</v>
      </c>
      <c r="H15" s="66">
        <f t="shared" si="3"/>
        <v>2654</v>
      </c>
      <c r="I15" s="66">
        <f t="shared" si="3"/>
        <v>654</v>
      </c>
      <c r="J15" s="66">
        <f t="shared" si="3"/>
        <v>2172.14</v>
      </c>
      <c r="K15" s="66">
        <f t="shared" si="0"/>
        <v>90.957208480417393</v>
      </c>
      <c r="L15" s="66">
        <f t="shared" si="1"/>
        <v>332.13149847094803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 t="shared" si="3"/>
        <v>2388.09</v>
      </c>
      <c r="H16" s="66">
        <f t="shared" si="3"/>
        <v>2654</v>
      </c>
      <c r="I16" s="66">
        <f t="shared" si="3"/>
        <v>654</v>
      </c>
      <c r="J16" s="66">
        <f t="shared" si="3"/>
        <v>2172.14</v>
      </c>
      <c r="K16" s="66">
        <f t="shared" si="0"/>
        <v>90.957208480417393</v>
      </c>
      <c r="L16" s="66">
        <f t="shared" si="1"/>
        <v>332.13149847094803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2388.09</v>
      </c>
      <c r="H17" s="67">
        <v>2654</v>
      </c>
      <c r="I17" s="67">
        <v>654</v>
      </c>
      <c r="J17" s="67">
        <v>2172.14</v>
      </c>
      <c r="K17" s="67">
        <f t="shared" si="0"/>
        <v>90.957208480417393</v>
      </c>
      <c r="L17" s="67">
        <f t="shared" si="1"/>
        <v>332.13149847094803</v>
      </c>
    </row>
    <row r="18" spans="2:12" x14ac:dyDescent="0.25">
      <c r="B18" s="66"/>
      <c r="C18" s="66" t="s">
        <v>64</v>
      </c>
      <c r="D18" s="66"/>
      <c r="E18" s="66"/>
      <c r="F18" s="66" t="s">
        <v>65</v>
      </c>
      <c r="G18" s="66">
        <f>G19</f>
        <v>968614.30999999994</v>
      </c>
      <c r="H18" s="66">
        <f>H19</f>
        <v>1142550</v>
      </c>
      <c r="I18" s="66">
        <f>I19</f>
        <v>1243727</v>
      </c>
      <c r="J18" s="66">
        <f>J19</f>
        <v>1232320.1199999999</v>
      </c>
      <c r="K18" s="66">
        <f t="shared" si="0"/>
        <v>127.22505823809273</v>
      </c>
      <c r="L18" s="66">
        <f t="shared" si="1"/>
        <v>99.082846959179946</v>
      </c>
    </row>
    <row r="19" spans="2:12" x14ac:dyDescent="0.25">
      <c r="B19" s="66"/>
      <c r="C19" s="66"/>
      <c r="D19" s="66" t="s">
        <v>66</v>
      </c>
      <c r="E19" s="66"/>
      <c r="F19" s="66" t="s">
        <v>67</v>
      </c>
      <c r="G19" s="66">
        <f>G20+G21</f>
        <v>968614.30999999994</v>
      </c>
      <c r="H19" s="66">
        <f>H20+H21</f>
        <v>1142550</v>
      </c>
      <c r="I19" s="66">
        <f>I20+I21</f>
        <v>1243727</v>
      </c>
      <c r="J19" s="66">
        <f>J20+J21</f>
        <v>1232320.1199999999</v>
      </c>
      <c r="K19" s="66">
        <f t="shared" si="0"/>
        <v>127.22505823809273</v>
      </c>
      <c r="L19" s="66">
        <f t="shared" si="1"/>
        <v>99.082846959179946</v>
      </c>
    </row>
    <row r="20" spans="2:12" x14ac:dyDescent="0.25">
      <c r="B20" s="67"/>
      <c r="C20" s="67"/>
      <c r="D20" s="67"/>
      <c r="E20" s="67" t="s">
        <v>68</v>
      </c>
      <c r="F20" s="67" t="s">
        <v>69</v>
      </c>
      <c r="G20" s="67">
        <v>947190.62</v>
      </c>
      <c r="H20" s="67">
        <v>1106680</v>
      </c>
      <c r="I20" s="67">
        <v>1207964</v>
      </c>
      <c r="J20" s="67">
        <v>1204053.1299999999</v>
      </c>
      <c r="K20" s="67">
        <f t="shared" si="0"/>
        <v>127.11835448708308</v>
      </c>
      <c r="L20" s="67">
        <f t="shared" si="1"/>
        <v>99.676242835051369</v>
      </c>
    </row>
    <row r="21" spans="2:12" x14ac:dyDescent="0.25">
      <c r="B21" s="67"/>
      <c r="C21" s="67"/>
      <c r="D21" s="67"/>
      <c r="E21" s="67" t="s">
        <v>70</v>
      </c>
      <c r="F21" s="67" t="s">
        <v>71</v>
      </c>
      <c r="G21" s="67">
        <v>21423.69</v>
      </c>
      <c r="H21" s="67">
        <v>35870</v>
      </c>
      <c r="I21" s="67">
        <v>35763</v>
      </c>
      <c r="J21" s="67">
        <v>28266.99</v>
      </c>
      <c r="K21" s="67">
        <f t="shared" si="0"/>
        <v>131.94267654171622</v>
      </c>
      <c r="L21" s="67">
        <f t="shared" si="1"/>
        <v>79.039761764952601</v>
      </c>
    </row>
    <row r="22" spans="2:12" x14ac:dyDescent="0.25">
      <c r="F22" s="36"/>
    </row>
    <row r="23" spans="2:12" x14ac:dyDescent="0.25">
      <c r="F23" s="36"/>
    </row>
    <row r="24" spans="2:12" ht="36.75" customHeight="1" x14ac:dyDescent="0.25">
      <c r="B24" s="120" t="s">
        <v>3</v>
      </c>
      <c r="C24" s="121"/>
      <c r="D24" s="121"/>
      <c r="E24" s="121"/>
      <c r="F24" s="122"/>
      <c r="G24" s="29" t="s">
        <v>46</v>
      </c>
      <c r="H24" s="29" t="s">
        <v>43</v>
      </c>
      <c r="I24" s="29" t="s">
        <v>44</v>
      </c>
      <c r="J24" s="29" t="s">
        <v>47</v>
      </c>
      <c r="K24" s="29" t="s">
        <v>6</v>
      </c>
      <c r="L24" s="29" t="s">
        <v>22</v>
      </c>
    </row>
    <row r="25" spans="2:12" x14ac:dyDescent="0.25">
      <c r="B25" s="117">
        <v>1</v>
      </c>
      <c r="C25" s="118"/>
      <c r="D25" s="118"/>
      <c r="E25" s="118"/>
      <c r="F25" s="119"/>
      <c r="G25" s="31">
        <v>2</v>
      </c>
      <c r="H25" s="31">
        <v>3</v>
      </c>
      <c r="I25" s="31">
        <v>4</v>
      </c>
      <c r="J25" s="31">
        <v>5</v>
      </c>
      <c r="K25" s="31" t="s">
        <v>13</v>
      </c>
      <c r="L25" s="31" t="s">
        <v>14</v>
      </c>
    </row>
    <row r="26" spans="2:12" x14ac:dyDescent="0.25">
      <c r="B26" s="66"/>
      <c r="C26" s="67"/>
      <c r="D26" s="68"/>
      <c r="E26" s="69"/>
      <c r="F26" s="9" t="s">
        <v>21</v>
      </c>
      <c r="G26" s="66">
        <f>G27+G68</f>
        <v>971002.39999999991</v>
      </c>
      <c r="H26" s="66">
        <f>H27+H68</f>
        <v>1145304</v>
      </c>
      <c r="I26" s="66">
        <f>I27+I68</f>
        <v>1244481</v>
      </c>
      <c r="J26" s="66">
        <f>J27+J68</f>
        <v>1246958.49</v>
      </c>
      <c r="K26" s="71">
        <f t="shared" ref="K26:K57" si="4">(J26*100)/G26</f>
        <v>128.41971245385182</v>
      </c>
      <c r="L26" s="71">
        <f t="shared" ref="L26:L57" si="5">(J26*100)/I26</f>
        <v>100.1990781699359</v>
      </c>
    </row>
    <row r="27" spans="2:12" x14ac:dyDescent="0.25">
      <c r="B27" s="66" t="s">
        <v>72</v>
      </c>
      <c r="C27" s="66"/>
      <c r="D27" s="66"/>
      <c r="E27" s="66"/>
      <c r="F27" s="66" t="s">
        <v>73</v>
      </c>
      <c r="G27" s="66">
        <f>G28+G35+G63</f>
        <v>948669.71</v>
      </c>
      <c r="H27" s="66">
        <f>H28+H35+H63</f>
        <v>1109434</v>
      </c>
      <c r="I27" s="66">
        <f>I28+I35+I63</f>
        <v>1208718</v>
      </c>
      <c r="J27" s="66">
        <f>J28+J35+J63</f>
        <v>1216333.71</v>
      </c>
      <c r="K27" s="66">
        <f t="shared" si="4"/>
        <v>128.2146670414933</v>
      </c>
      <c r="L27" s="66">
        <f t="shared" si="5"/>
        <v>100.63006507721404</v>
      </c>
    </row>
    <row r="28" spans="2:12" x14ac:dyDescent="0.25">
      <c r="B28" s="66"/>
      <c r="C28" s="66" t="s">
        <v>74</v>
      </c>
      <c r="D28" s="66"/>
      <c r="E28" s="66"/>
      <c r="F28" s="66" t="s">
        <v>75</v>
      </c>
      <c r="G28" s="66">
        <f>G29+G31+G33</f>
        <v>792770.97</v>
      </c>
      <c r="H28" s="66">
        <f>H29+H31+H33</f>
        <v>902780</v>
      </c>
      <c r="I28" s="66">
        <f>I29+I31+I33</f>
        <v>1042320</v>
      </c>
      <c r="J28" s="66">
        <f>J29+J31+J33</f>
        <v>1039764.1</v>
      </c>
      <c r="K28" s="66">
        <f t="shared" si="4"/>
        <v>131.15567286728475</v>
      </c>
      <c r="L28" s="66">
        <f t="shared" si="5"/>
        <v>99.754787397344387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</f>
        <v>649500.36</v>
      </c>
      <c r="H29" s="66">
        <f>H30</f>
        <v>753588</v>
      </c>
      <c r="I29" s="66">
        <f>I30</f>
        <v>863588</v>
      </c>
      <c r="J29" s="66">
        <f>J30</f>
        <v>862511.7</v>
      </c>
      <c r="K29" s="66">
        <f t="shared" si="4"/>
        <v>132.79618505523231</v>
      </c>
      <c r="L29" s="66">
        <f t="shared" si="5"/>
        <v>99.875368810127057</v>
      </c>
    </row>
    <row r="30" spans="2:12" x14ac:dyDescent="0.25">
      <c r="B30" s="67"/>
      <c r="C30" s="67"/>
      <c r="D30" s="67"/>
      <c r="E30" s="67" t="s">
        <v>78</v>
      </c>
      <c r="F30" s="67" t="s">
        <v>79</v>
      </c>
      <c r="G30" s="67">
        <v>649500.36</v>
      </c>
      <c r="H30" s="67">
        <v>753588</v>
      </c>
      <c r="I30" s="67">
        <v>863588</v>
      </c>
      <c r="J30" s="67">
        <v>862511.7</v>
      </c>
      <c r="K30" s="67">
        <f t="shared" si="4"/>
        <v>132.79618505523231</v>
      </c>
      <c r="L30" s="67">
        <f t="shared" si="5"/>
        <v>99.875368810127057</v>
      </c>
    </row>
    <row r="31" spans="2:12" x14ac:dyDescent="0.25">
      <c r="B31" s="66"/>
      <c r="C31" s="66"/>
      <c r="D31" s="66" t="s">
        <v>80</v>
      </c>
      <c r="E31" s="66"/>
      <c r="F31" s="66" t="s">
        <v>81</v>
      </c>
      <c r="G31" s="66">
        <f>G32</f>
        <v>36179.17</v>
      </c>
      <c r="H31" s="66">
        <f>H32</f>
        <v>30003</v>
      </c>
      <c r="I31" s="66">
        <f>I32</f>
        <v>36243</v>
      </c>
      <c r="J31" s="66">
        <f>J32</f>
        <v>34928.01</v>
      </c>
      <c r="K31" s="66">
        <f t="shared" si="4"/>
        <v>96.541766989126614</v>
      </c>
      <c r="L31" s="66">
        <f t="shared" si="5"/>
        <v>96.371740749937914</v>
      </c>
    </row>
    <row r="32" spans="2:12" x14ac:dyDescent="0.25">
      <c r="B32" s="67"/>
      <c r="C32" s="67"/>
      <c r="D32" s="67"/>
      <c r="E32" s="67" t="s">
        <v>82</v>
      </c>
      <c r="F32" s="67" t="s">
        <v>81</v>
      </c>
      <c r="G32" s="67">
        <v>36179.17</v>
      </c>
      <c r="H32" s="67">
        <v>30003</v>
      </c>
      <c r="I32" s="67">
        <v>36243</v>
      </c>
      <c r="J32" s="67">
        <v>34928.01</v>
      </c>
      <c r="K32" s="67">
        <f t="shared" si="4"/>
        <v>96.541766989126614</v>
      </c>
      <c r="L32" s="67">
        <f t="shared" si="5"/>
        <v>96.371740749937914</v>
      </c>
    </row>
    <row r="33" spans="2:12" x14ac:dyDescent="0.25">
      <c r="B33" s="66"/>
      <c r="C33" s="66"/>
      <c r="D33" s="66" t="s">
        <v>83</v>
      </c>
      <c r="E33" s="66"/>
      <c r="F33" s="66" t="s">
        <v>84</v>
      </c>
      <c r="G33" s="66">
        <f>G34</f>
        <v>107091.44</v>
      </c>
      <c r="H33" s="66">
        <f>H34</f>
        <v>119189</v>
      </c>
      <c r="I33" s="66">
        <f>I34</f>
        <v>142489</v>
      </c>
      <c r="J33" s="66">
        <f>J34</f>
        <v>142324.39000000001</v>
      </c>
      <c r="K33" s="66">
        <f t="shared" si="4"/>
        <v>132.89987509739339</v>
      </c>
      <c r="L33" s="66">
        <f t="shared" si="5"/>
        <v>99.88447529282962</v>
      </c>
    </row>
    <row r="34" spans="2:12" x14ac:dyDescent="0.25">
      <c r="B34" s="67"/>
      <c r="C34" s="67"/>
      <c r="D34" s="67"/>
      <c r="E34" s="67" t="s">
        <v>85</v>
      </c>
      <c r="F34" s="67" t="s">
        <v>86</v>
      </c>
      <c r="G34" s="67">
        <v>107091.44</v>
      </c>
      <c r="H34" s="67">
        <v>119189</v>
      </c>
      <c r="I34" s="67">
        <v>142489</v>
      </c>
      <c r="J34" s="67">
        <v>142324.39000000001</v>
      </c>
      <c r="K34" s="67">
        <f t="shared" si="4"/>
        <v>132.89987509739339</v>
      </c>
      <c r="L34" s="67">
        <f t="shared" si="5"/>
        <v>99.88447529282962</v>
      </c>
    </row>
    <row r="35" spans="2:12" x14ac:dyDescent="0.25">
      <c r="B35" s="66"/>
      <c r="C35" s="66" t="s">
        <v>87</v>
      </c>
      <c r="D35" s="66"/>
      <c r="E35" s="66"/>
      <c r="F35" s="66" t="s">
        <v>88</v>
      </c>
      <c r="G35" s="66">
        <f>G36+G41+G47+G56+G58</f>
        <v>153571.12</v>
      </c>
      <c r="H35" s="66">
        <f>H36+H41+H47+H56+H58</f>
        <v>204754</v>
      </c>
      <c r="I35" s="66">
        <f>I36+I41+I47+I56+I58</f>
        <v>163495</v>
      </c>
      <c r="J35" s="66">
        <f>J36+J41+J47+J56+J58</f>
        <v>173679.31</v>
      </c>
      <c r="K35" s="66">
        <f t="shared" si="4"/>
        <v>113.09373142554408</v>
      </c>
      <c r="L35" s="66">
        <f t="shared" si="5"/>
        <v>106.22912627297471</v>
      </c>
    </row>
    <row r="36" spans="2:12" x14ac:dyDescent="0.25">
      <c r="B36" s="66"/>
      <c r="C36" s="66"/>
      <c r="D36" s="66" t="s">
        <v>89</v>
      </c>
      <c r="E36" s="66"/>
      <c r="F36" s="66" t="s">
        <v>90</v>
      </c>
      <c r="G36" s="66">
        <f>G37+G38+G39+G40</f>
        <v>21821.38</v>
      </c>
      <c r="H36" s="66">
        <f>H37+H38+H39+H40</f>
        <v>28891</v>
      </c>
      <c r="I36" s="66">
        <f>I37+I38+I39+I40</f>
        <v>21191</v>
      </c>
      <c r="J36" s="66">
        <f>J37+J38+J39+J40</f>
        <v>20850.919999999998</v>
      </c>
      <c r="K36" s="66">
        <f t="shared" si="4"/>
        <v>95.552710231891837</v>
      </c>
      <c r="L36" s="66">
        <f t="shared" si="5"/>
        <v>98.395167759898072</v>
      </c>
    </row>
    <row r="37" spans="2:12" x14ac:dyDescent="0.25">
      <c r="B37" s="67"/>
      <c r="C37" s="67"/>
      <c r="D37" s="67"/>
      <c r="E37" s="67" t="s">
        <v>91</v>
      </c>
      <c r="F37" s="67" t="s">
        <v>92</v>
      </c>
      <c r="G37" s="67">
        <v>4037.36</v>
      </c>
      <c r="H37" s="67">
        <v>3800</v>
      </c>
      <c r="I37" s="67">
        <v>3800</v>
      </c>
      <c r="J37" s="67">
        <v>3516.33</v>
      </c>
      <c r="K37" s="67">
        <f t="shared" si="4"/>
        <v>87.094784710801122</v>
      </c>
      <c r="L37" s="67">
        <f t="shared" si="5"/>
        <v>92.534999999999997</v>
      </c>
    </row>
    <row r="38" spans="2:12" x14ac:dyDescent="0.25">
      <c r="B38" s="67"/>
      <c r="C38" s="67"/>
      <c r="D38" s="67"/>
      <c r="E38" s="67" t="s">
        <v>93</v>
      </c>
      <c r="F38" s="67" t="s">
        <v>94</v>
      </c>
      <c r="G38" s="67">
        <v>17655.28</v>
      </c>
      <c r="H38" s="67">
        <v>24100</v>
      </c>
      <c r="I38" s="67">
        <v>17100</v>
      </c>
      <c r="J38" s="67">
        <v>17044.59</v>
      </c>
      <c r="K38" s="67">
        <f t="shared" si="4"/>
        <v>96.541034749944501</v>
      </c>
      <c r="L38" s="67">
        <f t="shared" si="5"/>
        <v>99.675964912280705</v>
      </c>
    </row>
    <row r="39" spans="2:12" x14ac:dyDescent="0.25">
      <c r="B39" s="67"/>
      <c r="C39" s="67"/>
      <c r="D39" s="67"/>
      <c r="E39" s="67" t="s">
        <v>95</v>
      </c>
      <c r="F39" s="67" t="s">
        <v>96</v>
      </c>
      <c r="G39" s="67">
        <v>128.74</v>
      </c>
      <c r="H39" s="67">
        <v>991</v>
      </c>
      <c r="I39" s="67">
        <v>291</v>
      </c>
      <c r="J39" s="67">
        <v>290</v>
      </c>
      <c r="K39" s="67">
        <f t="shared" si="4"/>
        <v>225.26021438558334</v>
      </c>
      <c r="L39" s="67">
        <f t="shared" si="5"/>
        <v>99.656357388316152</v>
      </c>
    </row>
    <row r="40" spans="2:12" x14ac:dyDescent="0.25">
      <c r="B40" s="67"/>
      <c r="C40" s="67"/>
      <c r="D40" s="67"/>
      <c r="E40" s="67" t="s">
        <v>97</v>
      </c>
      <c r="F40" s="67" t="s">
        <v>98</v>
      </c>
      <c r="G40" s="67">
        <v>0</v>
      </c>
      <c r="H40" s="67">
        <v>0</v>
      </c>
      <c r="I40" s="67">
        <v>0</v>
      </c>
      <c r="J40" s="67">
        <v>0</v>
      </c>
      <c r="K40" s="67" t="e">
        <f t="shared" si="4"/>
        <v>#DIV/0!</v>
      </c>
      <c r="L40" s="67" t="e">
        <f t="shared" si="5"/>
        <v>#DIV/0!</v>
      </c>
    </row>
    <row r="41" spans="2:12" x14ac:dyDescent="0.25">
      <c r="B41" s="66"/>
      <c r="C41" s="66"/>
      <c r="D41" s="66" t="s">
        <v>99</v>
      </c>
      <c r="E41" s="66"/>
      <c r="F41" s="66" t="s">
        <v>100</v>
      </c>
      <c r="G41" s="66">
        <f>G42+G43+G44+G45+G46</f>
        <v>73284.01999999999</v>
      </c>
      <c r="H41" s="66">
        <f>H42+H43+H44+H45+H46</f>
        <v>113418</v>
      </c>
      <c r="I41" s="66">
        <f>I42+I43+I44+I45+I46</f>
        <v>87609</v>
      </c>
      <c r="J41" s="66">
        <f>J42+J43+J44+J45+J46</f>
        <v>87441.5</v>
      </c>
      <c r="K41" s="66">
        <f t="shared" si="4"/>
        <v>119.31864545640374</v>
      </c>
      <c r="L41" s="66">
        <f t="shared" si="5"/>
        <v>99.808809597187505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18474.55</v>
      </c>
      <c r="H42" s="67">
        <v>17654</v>
      </c>
      <c r="I42" s="67">
        <v>14654</v>
      </c>
      <c r="J42" s="67">
        <v>14896.47</v>
      </c>
      <c r="K42" s="67">
        <f t="shared" si="4"/>
        <v>80.632383468068241</v>
      </c>
      <c r="L42" s="67">
        <f t="shared" si="5"/>
        <v>101.65463354715436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53444.06</v>
      </c>
      <c r="H43" s="67">
        <v>94000</v>
      </c>
      <c r="I43" s="67">
        <v>62200</v>
      </c>
      <c r="J43" s="67">
        <v>62636.08</v>
      </c>
      <c r="K43" s="67">
        <f t="shared" si="4"/>
        <v>117.19932954195471</v>
      </c>
      <c r="L43" s="67">
        <f t="shared" si="5"/>
        <v>100.70109324758842</v>
      </c>
    </row>
    <row r="44" spans="2:12" x14ac:dyDescent="0.25">
      <c r="B44" s="67"/>
      <c r="C44" s="67"/>
      <c r="D44" s="67"/>
      <c r="E44" s="67" t="s">
        <v>105</v>
      </c>
      <c r="F44" s="67" t="s">
        <v>106</v>
      </c>
      <c r="G44" s="67">
        <v>923.48</v>
      </c>
      <c r="H44" s="67">
        <v>1000</v>
      </c>
      <c r="I44" s="67">
        <v>6000</v>
      </c>
      <c r="J44" s="67">
        <v>6052.66</v>
      </c>
      <c r="K44" s="67">
        <f t="shared" si="4"/>
        <v>655.41863386321302</v>
      </c>
      <c r="L44" s="67">
        <f t="shared" si="5"/>
        <v>100.87766666666667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416.73</v>
      </c>
      <c r="H45" s="67">
        <v>664</v>
      </c>
      <c r="I45" s="67">
        <v>4664</v>
      </c>
      <c r="J45" s="67">
        <v>3765.68</v>
      </c>
      <c r="K45" s="67">
        <f t="shared" si="4"/>
        <v>903.62584887097159</v>
      </c>
      <c r="L45" s="67">
        <f t="shared" si="5"/>
        <v>80.739279588336188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25.2</v>
      </c>
      <c r="H46" s="67">
        <v>100</v>
      </c>
      <c r="I46" s="67">
        <v>91</v>
      </c>
      <c r="J46" s="67">
        <v>90.61</v>
      </c>
      <c r="K46" s="67">
        <f t="shared" si="4"/>
        <v>359.56349206349205</v>
      </c>
      <c r="L46" s="67">
        <f t="shared" si="5"/>
        <v>99.571428571428569</v>
      </c>
    </row>
    <row r="47" spans="2:12" x14ac:dyDescent="0.25">
      <c r="B47" s="66"/>
      <c r="C47" s="66"/>
      <c r="D47" s="66" t="s">
        <v>111</v>
      </c>
      <c r="E47" s="66"/>
      <c r="F47" s="66" t="s">
        <v>112</v>
      </c>
      <c r="G47" s="66">
        <f>G48+G49+G50+G51+G52+G53+G54+G55</f>
        <v>56775.98</v>
      </c>
      <c r="H47" s="66">
        <f>H48+H49+H50+H51+H52+H53+H54+H55</f>
        <v>60600</v>
      </c>
      <c r="I47" s="66">
        <f>I48+I49+I50+I51+I52+I53+I54+I55</f>
        <v>52900</v>
      </c>
      <c r="J47" s="66">
        <f>J48+J49+J50+J51+J52+J53+J54+J55</f>
        <v>63394.63</v>
      </c>
      <c r="K47" s="66">
        <f t="shared" si="4"/>
        <v>111.65748261852987</v>
      </c>
      <c r="L47" s="66">
        <f t="shared" si="5"/>
        <v>119.83862003780719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22176.49</v>
      </c>
      <c r="H48" s="67">
        <v>26300</v>
      </c>
      <c r="I48" s="67">
        <v>23700</v>
      </c>
      <c r="J48" s="67">
        <v>23652.65</v>
      </c>
      <c r="K48" s="67">
        <f t="shared" si="4"/>
        <v>106.65641857660972</v>
      </c>
      <c r="L48" s="67">
        <f t="shared" si="5"/>
        <v>99.800210970464136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8155.33</v>
      </c>
      <c r="H49" s="67">
        <v>7100</v>
      </c>
      <c r="I49" s="67">
        <v>7100</v>
      </c>
      <c r="J49" s="67">
        <v>18068.7</v>
      </c>
      <c r="K49" s="67">
        <f t="shared" si="4"/>
        <v>221.55694496727907</v>
      </c>
      <c r="L49" s="67">
        <f t="shared" si="5"/>
        <v>254.4887323943662</v>
      </c>
    </row>
    <row r="50" spans="2:12" x14ac:dyDescent="0.25">
      <c r="B50" s="67"/>
      <c r="C50" s="67"/>
      <c r="D50" s="67"/>
      <c r="E50" s="67" t="s">
        <v>117</v>
      </c>
      <c r="F50" s="67" t="s">
        <v>118</v>
      </c>
      <c r="G50" s="67">
        <v>1933.29</v>
      </c>
      <c r="H50" s="67">
        <v>700</v>
      </c>
      <c r="I50" s="67">
        <v>0</v>
      </c>
      <c r="J50" s="67">
        <v>0</v>
      </c>
      <c r="K50" s="67">
        <f t="shared" si="4"/>
        <v>0</v>
      </c>
      <c r="L50" s="67" t="e">
        <f t="shared" si="5"/>
        <v>#DIV/0!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6852.27</v>
      </c>
      <c r="H51" s="67">
        <v>7500</v>
      </c>
      <c r="I51" s="67">
        <v>7200</v>
      </c>
      <c r="J51" s="67">
        <v>7113.31</v>
      </c>
      <c r="K51" s="67">
        <f t="shared" si="4"/>
        <v>103.80954048804264</v>
      </c>
      <c r="L51" s="67">
        <f t="shared" si="5"/>
        <v>98.795972222222218</v>
      </c>
    </row>
    <row r="52" spans="2:12" x14ac:dyDescent="0.25">
      <c r="B52" s="67"/>
      <c r="C52" s="67"/>
      <c r="D52" s="67"/>
      <c r="E52" s="67" t="s">
        <v>121</v>
      </c>
      <c r="F52" s="67" t="s">
        <v>122</v>
      </c>
      <c r="G52" s="67">
        <v>9603.39</v>
      </c>
      <c r="H52" s="67">
        <v>12000</v>
      </c>
      <c r="I52" s="67">
        <v>9000</v>
      </c>
      <c r="J52" s="67">
        <v>8978.2199999999993</v>
      </c>
      <c r="K52" s="67">
        <f t="shared" si="4"/>
        <v>93.49011130444562</v>
      </c>
      <c r="L52" s="67">
        <f t="shared" si="5"/>
        <v>99.757999999999996</v>
      </c>
    </row>
    <row r="53" spans="2:12" x14ac:dyDescent="0.25">
      <c r="B53" s="67"/>
      <c r="C53" s="67"/>
      <c r="D53" s="67"/>
      <c r="E53" s="67" t="s">
        <v>123</v>
      </c>
      <c r="F53" s="67" t="s">
        <v>124</v>
      </c>
      <c r="G53" s="67">
        <v>3588.94</v>
      </c>
      <c r="H53" s="67">
        <v>2500</v>
      </c>
      <c r="I53" s="67">
        <v>1400</v>
      </c>
      <c r="J53" s="67">
        <v>1319.27</v>
      </c>
      <c r="K53" s="67">
        <f t="shared" si="4"/>
        <v>36.759321693870611</v>
      </c>
      <c r="L53" s="67">
        <f t="shared" si="5"/>
        <v>94.233571428571423</v>
      </c>
    </row>
    <row r="54" spans="2:12" x14ac:dyDescent="0.25">
      <c r="B54" s="67"/>
      <c r="C54" s="67"/>
      <c r="D54" s="67"/>
      <c r="E54" s="67" t="s">
        <v>125</v>
      </c>
      <c r="F54" s="67" t="s">
        <v>126</v>
      </c>
      <c r="G54" s="67">
        <v>3778.42</v>
      </c>
      <c r="H54" s="67">
        <v>3500</v>
      </c>
      <c r="I54" s="67">
        <v>3500</v>
      </c>
      <c r="J54" s="67">
        <v>3454.27</v>
      </c>
      <c r="K54" s="67">
        <f t="shared" si="4"/>
        <v>91.421017250596805</v>
      </c>
      <c r="L54" s="67">
        <f t="shared" si="5"/>
        <v>98.693428571428569</v>
      </c>
    </row>
    <row r="55" spans="2:12" x14ac:dyDescent="0.25">
      <c r="B55" s="67"/>
      <c r="C55" s="67"/>
      <c r="D55" s="67"/>
      <c r="E55" s="67" t="s">
        <v>127</v>
      </c>
      <c r="F55" s="67" t="s">
        <v>128</v>
      </c>
      <c r="G55" s="67">
        <v>687.85</v>
      </c>
      <c r="H55" s="67">
        <v>1000</v>
      </c>
      <c r="I55" s="67">
        <v>1000</v>
      </c>
      <c r="J55" s="67">
        <v>808.21</v>
      </c>
      <c r="K55" s="67">
        <f t="shared" si="4"/>
        <v>117.49800101766373</v>
      </c>
      <c r="L55" s="67">
        <f t="shared" si="5"/>
        <v>80.820999999999998</v>
      </c>
    </row>
    <row r="56" spans="2:12" x14ac:dyDescent="0.25">
      <c r="B56" s="66"/>
      <c r="C56" s="66"/>
      <c r="D56" s="66" t="s">
        <v>129</v>
      </c>
      <c r="E56" s="66"/>
      <c r="F56" s="66" t="s">
        <v>130</v>
      </c>
      <c r="G56" s="66">
        <f>G57</f>
        <v>0</v>
      </c>
      <c r="H56" s="66">
        <f>H57</f>
        <v>250</v>
      </c>
      <c r="I56" s="66">
        <f>I57</f>
        <v>0</v>
      </c>
      <c r="J56" s="66">
        <f>J57</f>
        <v>0</v>
      </c>
      <c r="K56" s="66" t="e">
        <f t="shared" si="4"/>
        <v>#DIV/0!</v>
      </c>
      <c r="L56" s="66" t="e">
        <f t="shared" si="5"/>
        <v>#DIV/0!</v>
      </c>
    </row>
    <row r="57" spans="2:12" x14ac:dyDescent="0.25">
      <c r="B57" s="67"/>
      <c r="C57" s="67"/>
      <c r="D57" s="67"/>
      <c r="E57" s="67" t="s">
        <v>131</v>
      </c>
      <c r="F57" s="67" t="s">
        <v>132</v>
      </c>
      <c r="G57" s="67">
        <v>0</v>
      </c>
      <c r="H57" s="67">
        <v>250</v>
      </c>
      <c r="I57" s="67">
        <v>0</v>
      </c>
      <c r="J57" s="67">
        <v>0</v>
      </c>
      <c r="K57" s="67" t="e">
        <f t="shared" si="4"/>
        <v>#DIV/0!</v>
      </c>
      <c r="L57" s="67" t="e">
        <f t="shared" si="5"/>
        <v>#DIV/0!</v>
      </c>
    </row>
    <row r="58" spans="2:12" x14ac:dyDescent="0.25">
      <c r="B58" s="66"/>
      <c r="C58" s="66"/>
      <c r="D58" s="66" t="s">
        <v>133</v>
      </c>
      <c r="E58" s="66"/>
      <c r="F58" s="66" t="s">
        <v>134</v>
      </c>
      <c r="G58" s="66">
        <f>G59+G60+G61+G62</f>
        <v>1689.74</v>
      </c>
      <c r="H58" s="66">
        <f>H59+H60+H61+H62</f>
        <v>1595</v>
      </c>
      <c r="I58" s="66">
        <f>I59+I60+I61+I62</f>
        <v>1795</v>
      </c>
      <c r="J58" s="66">
        <f>J59+J60+J61+J62</f>
        <v>1992.2599999999998</v>
      </c>
      <c r="K58" s="66">
        <f t="shared" ref="K58:K89" si="6">(J58*100)/G58</f>
        <v>117.90334607691123</v>
      </c>
      <c r="L58" s="66">
        <f t="shared" ref="L58:L78" si="7">(J58*100)/I58</f>
        <v>110.98941504178273</v>
      </c>
    </row>
    <row r="59" spans="2:12" x14ac:dyDescent="0.25">
      <c r="B59" s="67"/>
      <c r="C59" s="67"/>
      <c r="D59" s="67"/>
      <c r="E59" s="67" t="s">
        <v>135</v>
      </c>
      <c r="F59" s="67" t="s">
        <v>136</v>
      </c>
      <c r="G59" s="67">
        <v>308</v>
      </c>
      <c r="H59" s="67">
        <v>530</v>
      </c>
      <c r="I59" s="67">
        <v>530</v>
      </c>
      <c r="J59" s="67">
        <v>474.4</v>
      </c>
      <c r="K59" s="67">
        <f t="shared" si="6"/>
        <v>154.02597402597402</v>
      </c>
      <c r="L59" s="67">
        <f t="shared" si="7"/>
        <v>89.509433962264154</v>
      </c>
    </row>
    <row r="60" spans="2:12" x14ac:dyDescent="0.25">
      <c r="B60" s="67"/>
      <c r="C60" s="67"/>
      <c r="D60" s="67"/>
      <c r="E60" s="67" t="s">
        <v>137</v>
      </c>
      <c r="F60" s="67" t="s">
        <v>138</v>
      </c>
      <c r="G60" s="67">
        <v>1288.94</v>
      </c>
      <c r="H60" s="67">
        <v>800</v>
      </c>
      <c r="I60" s="67">
        <v>1000</v>
      </c>
      <c r="J60" s="67">
        <v>1440.49</v>
      </c>
      <c r="K60" s="67">
        <f t="shared" si="6"/>
        <v>111.75772340062376</v>
      </c>
      <c r="L60" s="67">
        <f t="shared" si="7"/>
        <v>144.04900000000001</v>
      </c>
    </row>
    <row r="61" spans="2:12" x14ac:dyDescent="0.25">
      <c r="B61" s="67"/>
      <c r="C61" s="67"/>
      <c r="D61" s="67"/>
      <c r="E61" s="67" t="s">
        <v>139</v>
      </c>
      <c r="F61" s="67" t="s">
        <v>140</v>
      </c>
      <c r="G61" s="67">
        <v>0</v>
      </c>
      <c r="H61" s="67">
        <v>0</v>
      </c>
      <c r="I61" s="67">
        <v>0</v>
      </c>
      <c r="J61" s="67">
        <v>0</v>
      </c>
      <c r="K61" s="67" t="e">
        <f t="shared" si="6"/>
        <v>#DIV/0!</v>
      </c>
      <c r="L61" s="67" t="e">
        <f t="shared" si="7"/>
        <v>#DIV/0!</v>
      </c>
    </row>
    <row r="62" spans="2:12" x14ac:dyDescent="0.25">
      <c r="B62" s="67"/>
      <c r="C62" s="67"/>
      <c r="D62" s="67"/>
      <c r="E62" s="67" t="s">
        <v>141</v>
      </c>
      <c r="F62" s="67" t="s">
        <v>134</v>
      </c>
      <c r="G62" s="67">
        <v>92.8</v>
      </c>
      <c r="H62" s="67">
        <v>265</v>
      </c>
      <c r="I62" s="67">
        <v>265</v>
      </c>
      <c r="J62" s="67">
        <v>77.37</v>
      </c>
      <c r="K62" s="67">
        <f t="shared" si="6"/>
        <v>83.372844827586206</v>
      </c>
      <c r="L62" s="67">
        <f t="shared" si="7"/>
        <v>29.19622641509434</v>
      </c>
    </row>
    <row r="63" spans="2:12" x14ac:dyDescent="0.25">
      <c r="B63" s="66"/>
      <c r="C63" s="66" t="s">
        <v>142</v>
      </c>
      <c r="D63" s="66"/>
      <c r="E63" s="66"/>
      <c r="F63" s="66" t="s">
        <v>143</v>
      </c>
      <c r="G63" s="66">
        <f>G64+G66</f>
        <v>2327.62</v>
      </c>
      <c r="H63" s="66">
        <f>H64+H66</f>
        <v>1900</v>
      </c>
      <c r="I63" s="66">
        <f>I64+I66</f>
        <v>2903</v>
      </c>
      <c r="J63" s="66">
        <f>J64+J66</f>
        <v>2890.3</v>
      </c>
      <c r="K63" s="66">
        <f t="shared" si="6"/>
        <v>124.17404902862151</v>
      </c>
      <c r="L63" s="66">
        <f t="shared" si="7"/>
        <v>99.562521529452297</v>
      </c>
    </row>
    <row r="64" spans="2:12" x14ac:dyDescent="0.25">
      <c r="B64" s="66"/>
      <c r="C64" s="66"/>
      <c r="D64" s="66" t="s">
        <v>144</v>
      </c>
      <c r="E64" s="66"/>
      <c r="F64" s="66" t="s">
        <v>145</v>
      </c>
      <c r="G64" s="66">
        <f>G65</f>
        <v>361.7</v>
      </c>
      <c r="H64" s="66">
        <f>H65</f>
        <v>287</v>
      </c>
      <c r="I64" s="66">
        <f>I65</f>
        <v>296</v>
      </c>
      <c r="J64" s="66">
        <f>J65</f>
        <v>295.47000000000003</v>
      </c>
      <c r="K64" s="66">
        <f t="shared" si="6"/>
        <v>81.689245230854297</v>
      </c>
      <c r="L64" s="66">
        <f t="shared" si="7"/>
        <v>99.820945945945951</v>
      </c>
    </row>
    <row r="65" spans="2:12" x14ac:dyDescent="0.25">
      <c r="B65" s="67"/>
      <c r="C65" s="67"/>
      <c r="D65" s="67"/>
      <c r="E65" s="67" t="s">
        <v>146</v>
      </c>
      <c r="F65" s="67" t="s">
        <v>147</v>
      </c>
      <c r="G65" s="67">
        <v>361.7</v>
      </c>
      <c r="H65" s="67">
        <v>287</v>
      </c>
      <c r="I65" s="67">
        <v>296</v>
      </c>
      <c r="J65" s="67">
        <v>295.47000000000003</v>
      </c>
      <c r="K65" s="67">
        <f t="shared" si="6"/>
        <v>81.689245230854297</v>
      </c>
      <c r="L65" s="67">
        <f t="shared" si="7"/>
        <v>99.820945945945951</v>
      </c>
    </row>
    <row r="66" spans="2:12" x14ac:dyDescent="0.25">
      <c r="B66" s="66"/>
      <c r="C66" s="66"/>
      <c r="D66" s="66" t="s">
        <v>148</v>
      </c>
      <c r="E66" s="66"/>
      <c r="F66" s="66" t="s">
        <v>149</v>
      </c>
      <c r="G66" s="66">
        <f>G67</f>
        <v>1965.92</v>
      </c>
      <c r="H66" s="66">
        <f>H67</f>
        <v>1613</v>
      </c>
      <c r="I66" s="66">
        <f>I67</f>
        <v>2607</v>
      </c>
      <c r="J66" s="66">
        <f>J67</f>
        <v>2594.83</v>
      </c>
      <c r="K66" s="66">
        <f t="shared" si="6"/>
        <v>131.99062016765686</v>
      </c>
      <c r="L66" s="66">
        <f t="shared" si="7"/>
        <v>99.533179900268507</v>
      </c>
    </row>
    <row r="67" spans="2:12" x14ac:dyDescent="0.25">
      <c r="B67" s="67"/>
      <c r="C67" s="67"/>
      <c r="D67" s="67"/>
      <c r="E67" s="67" t="s">
        <v>150</v>
      </c>
      <c r="F67" s="67" t="s">
        <v>151</v>
      </c>
      <c r="G67" s="67">
        <v>1965.92</v>
      </c>
      <c r="H67" s="67">
        <v>1613</v>
      </c>
      <c r="I67" s="67">
        <v>2607</v>
      </c>
      <c r="J67" s="67">
        <v>2594.83</v>
      </c>
      <c r="K67" s="67">
        <f t="shared" si="6"/>
        <v>131.99062016765686</v>
      </c>
      <c r="L67" s="67">
        <f t="shared" si="7"/>
        <v>99.533179900268507</v>
      </c>
    </row>
    <row r="68" spans="2:12" x14ac:dyDescent="0.25">
      <c r="B68" s="66" t="s">
        <v>152</v>
      </c>
      <c r="C68" s="66"/>
      <c r="D68" s="66"/>
      <c r="E68" s="66"/>
      <c r="F68" s="66" t="s">
        <v>153</v>
      </c>
      <c r="G68" s="66">
        <f>G69+G76</f>
        <v>22332.690000000002</v>
      </c>
      <c r="H68" s="66">
        <f>H69+H76</f>
        <v>35870</v>
      </c>
      <c r="I68" s="66">
        <f>I69+I76</f>
        <v>35763</v>
      </c>
      <c r="J68" s="66">
        <f>J69+J76</f>
        <v>30624.78</v>
      </c>
      <c r="K68" s="66">
        <f t="shared" si="6"/>
        <v>137.1298307548262</v>
      </c>
      <c r="L68" s="66">
        <f t="shared" si="7"/>
        <v>85.632581159298724</v>
      </c>
    </row>
    <row r="69" spans="2:12" x14ac:dyDescent="0.25">
      <c r="B69" s="66"/>
      <c r="C69" s="66" t="s">
        <v>154</v>
      </c>
      <c r="D69" s="66"/>
      <c r="E69" s="66"/>
      <c r="F69" s="66" t="s">
        <v>155</v>
      </c>
      <c r="G69" s="66">
        <f>G70+G74</f>
        <v>4619.3599999999997</v>
      </c>
      <c r="H69" s="66">
        <f>H70+H74</f>
        <v>5870</v>
      </c>
      <c r="I69" s="66">
        <f>I70+I74</f>
        <v>5863</v>
      </c>
      <c r="J69" s="66">
        <f>J70+J74</f>
        <v>8205.23</v>
      </c>
      <c r="K69" s="66">
        <f t="shared" si="6"/>
        <v>177.62698728828238</v>
      </c>
      <c r="L69" s="66">
        <f t="shared" si="7"/>
        <v>139.94934333958724</v>
      </c>
    </row>
    <row r="70" spans="2:12" x14ac:dyDescent="0.25">
      <c r="B70" s="66"/>
      <c r="C70" s="66"/>
      <c r="D70" s="66" t="s">
        <v>156</v>
      </c>
      <c r="E70" s="66"/>
      <c r="F70" s="66" t="s">
        <v>157</v>
      </c>
      <c r="G70" s="66">
        <f>G71+G72+G73</f>
        <v>1164.01</v>
      </c>
      <c r="H70" s="66">
        <f>H71+H72+H73</f>
        <v>2300</v>
      </c>
      <c r="I70" s="66">
        <f>I71+I72+I73</f>
        <v>2300</v>
      </c>
      <c r="J70" s="66">
        <f>J71+J72+J73</f>
        <v>4646.54</v>
      </c>
      <c r="K70" s="66">
        <f t="shared" si="6"/>
        <v>399.18385580879891</v>
      </c>
      <c r="L70" s="66">
        <f t="shared" si="7"/>
        <v>202.02347826086955</v>
      </c>
    </row>
    <row r="71" spans="2:12" x14ac:dyDescent="0.25">
      <c r="B71" s="67"/>
      <c r="C71" s="67"/>
      <c r="D71" s="67"/>
      <c r="E71" s="67" t="s">
        <v>158</v>
      </c>
      <c r="F71" s="67" t="s">
        <v>159</v>
      </c>
      <c r="G71" s="67">
        <v>0</v>
      </c>
      <c r="H71" s="67">
        <v>2300</v>
      </c>
      <c r="I71" s="67">
        <v>2300</v>
      </c>
      <c r="J71" s="67">
        <v>2288.75</v>
      </c>
      <c r="K71" s="67" t="e">
        <f t="shared" si="6"/>
        <v>#DIV/0!</v>
      </c>
      <c r="L71" s="67">
        <f t="shared" si="7"/>
        <v>99.510869565217391</v>
      </c>
    </row>
    <row r="72" spans="2:12" x14ac:dyDescent="0.25">
      <c r="B72" s="67"/>
      <c r="C72" s="67"/>
      <c r="D72" s="67"/>
      <c r="E72" s="67" t="s">
        <v>160</v>
      </c>
      <c r="F72" s="67" t="s">
        <v>161</v>
      </c>
      <c r="G72" s="67">
        <v>0</v>
      </c>
      <c r="H72" s="67">
        <v>0</v>
      </c>
      <c r="I72" s="67">
        <v>0</v>
      </c>
      <c r="J72" s="67">
        <v>2357.79</v>
      </c>
      <c r="K72" s="67" t="e">
        <f t="shared" si="6"/>
        <v>#DIV/0!</v>
      </c>
      <c r="L72" s="67" t="e">
        <f t="shared" si="7"/>
        <v>#DIV/0!</v>
      </c>
    </row>
    <row r="73" spans="2:12" x14ac:dyDescent="0.25">
      <c r="B73" s="67"/>
      <c r="C73" s="67"/>
      <c r="D73" s="67"/>
      <c r="E73" s="67" t="s">
        <v>162</v>
      </c>
      <c r="F73" s="67" t="s">
        <v>163</v>
      </c>
      <c r="G73" s="67">
        <v>1164.01</v>
      </c>
      <c r="H73" s="67">
        <v>0</v>
      </c>
      <c r="I73" s="67">
        <v>0</v>
      </c>
      <c r="J73" s="67">
        <v>0</v>
      </c>
      <c r="K73" s="67">
        <f t="shared" si="6"/>
        <v>0</v>
      </c>
      <c r="L73" s="67" t="e">
        <f t="shared" si="7"/>
        <v>#DIV/0!</v>
      </c>
    </row>
    <row r="74" spans="2:12" x14ac:dyDescent="0.25">
      <c r="B74" s="66"/>
      <c r="C74" s="66"/>
      <c r="D74" s="66" t="s">
        <v>164</v>
      </c>
      <c r="E74" s="66"/>
      <c r="F74" s="66" t="s">
        <v>165</v>
      </c>
      <c r="G74" s="66">
        <f>G75</f>
        <v>3455.35</v>
      </c>
      <c r="H74" s="66">
        <f>H75</f>
        <v>3570</v>
      </c>
      <c r="I74" s="66">
        <f>I75</f>
        <v>3563</v>
      </c>
      <c r="J74" s="66">
        <f>J75</f>
        <v>3558.69</v>
      </c>
      <c r="K74" s="66">
        <f t="shared" si="6"/>
        <v>102.99072452862951</v>
      </c>
      <c r="L74" s="66">
        <f t="shared" si="7"/>
        <v>99.879034521470672</v>
      </c>
    </row>
    <row r="75" spans="2:12" x14ac:dyDescent="0.25">
      <c r="B75" s="67"/>
      <c r="C75" s="67"/>
      <c r="D75" s="67"/>
      <c r="E75" s="67" t="s">
        <v>166</v>
      </c>
      <c r="F75" s="67" t="s">
        <v>167</v>
      </c>
      <c r="G75" s="67">
        <v>3455.35</v>
      </c>
      <c r="H75" s="67">
        <v>3570</v>
      </c>
      <c r="I75" s="67">
        <v>3563</v>
      </c>
      <c r="J75" s="67">
        <v>3558.69</v>
      </c>
      <c r="K75" s="67">
        <f t="shared" si="6"/>
        <v>102.99072452862951</v>
      </c>
      <c r="L75" s="67">
        <f t="shared" si="7"/>
        <v>99.879034521470672</v>
      </c>
    </row>
    <row r="76" spans="2:12" x14ac:dyDescent="0.25">
      <c r="B76" s="66"/>
      <c r="C76" s="66" t="s">
        <v>168</v>
      </c>
      <c r="D76" s="66"/>
      <c r="E76" s="66"/>
      <c r="F76" s="66" t="s">
        <v>169</v>
      </c>
      <c r="G76" s="66">
        <f t="shared" ref="G76:J77" si="8">G77</f>
        <v>17713.330000000002</v>
      </c>
      <c r="H76" s="66">
        <f t="shared" si="8"/>
        <v>30000</v>
      </c>
      <c r="I76" s="66">
        <f t="shared" si="8"/>
        <v>29900</v>
      </c>
      <c r="J76" s="66">
        <f t="shared" si="8"/>
        <v>22419.55</v>
      </c>
      <c r="K76" s="66">
        <f t="shared" si="6"/>
        <v>126.56880439759209</v>
      </c>
      <c r="L76" s="66">
        <f t="shared" si="7"/>
        <v>74.98177257525083</v>
      </c>
    </row>
    <row r="77" spans="2:12" x14ac:dyDescent="0.25">
      <c r="B77" s="66"/>
      <c r="C77" s="66"/>
      <c r="D77" s="66" t="s">
        <v>170</v>
      </c>
      <c r="E77" s="66"/>
      <c r="F77" s="66" t="s">
        <v>171</v>
      </c>
      <c r="G77" s="66">
        <f t="shared" si="8"/>
        <v>17713.330000000002</v>
      </c>
      <c r="H77" s="66">
        <f t="shared" si="8"/>
        <v>30000</v>
      </c>
      <c r="I77" s="66">
        <f t="shared" si="8"/>
        <v>29900</v>
      </c>
      <c r="J77" s="66">
        <f t="shared" si="8"/>
        <v>22419.55</v>
      </c>
      <c r="K77" s="66">
        <f t="shared" si="6"/>
        <v>126.56880439759209</v>
      </c>
      <c r="L77" s="66">
        <f t="shared" si="7"/>
        <v>74.98177257525083</v>
      </c>
    </row>
    <row r="78" spans="2:12" x14ac:dyDescent="0.25">
      <c r="B78" s="67"/>
      <c r="C78" s="67"/>
      <c r="D78" s="67"/>
      <c r="E78" s="67" t="s">
        <v>172</v>
      </c>
      <c r="F78" s="67" t="s">
        <v>171</v>
      </c>
      <c r="G78" s="67">
        <v>17713.330000000002</v>
      </c>
      <c r="H78" s="67">
        <v>30000</v>
      </c>
      <c r="I78" s="67">
        <v>29900</v>
      </c>
      <c r="J78" s="67">
        <v>22419.55</v>
      </c>
      <c r="K78" s="67">
        <f t="shared" si="6"/>
        <v>126.56880439759209</v>
      </c>
      <c r="L78" s="67">
        <f t="shared" si="7"/>
        <v>74.98177257525083</v>
      </c>
    </row>
    <row r="79" spans="2:12" x14ac:dyDescent="0.25">
      <c r="B79" s="66"/>
      <c r="C79" s="67"/>
      <c r="D79" s="68"/>
      <c r="E79" s="69"/>
      <c r="F79" s="9"/>
      <c r="G79" s="66"/>
      <c r="H79" s="66"/>
      <c r="I79" s="66"/>
      <c r="J79" s="66"/>
      <c r="K79" s="71"/>
      <c r="L79" s="71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C7+C9+C11</f>
        <v>971002.4</v>
      </c>
      <c r="D6" s="72">
        <f>D7+D9+D11</f>
        <v>1145304</v>
      </c>
      <c r="E6" s="72">
        <f>E7+E9+E11</f>
        <v>1244481</v>
      </c>
      <c r="F6" s="72">
        <f>F7+F9+F11</f>
        <v>1234541.68</v>
      </c>
      <c r="G6" s="73">
        <f t="shared" ref="G6:G19" si="0">(F6*100)/C6</f>
        <v>127.14095042401543</v>
      </c>
      <c r="H6" s="73">
        <f t="shared" ref="H6:H19" si="1">(F6*100)/E6</f>
        <v>99.201328103844091</v>
      </c>
    </row>
    <row r="7" spans="1:8" x14ac:dyDescent="0.25">
      <c r="A7"/>
      <c r="B7" s="9" t="s">
        <v>173</v>
      </c>
      <c r="C7" s="72">
        <f>C8</f>
        <v>968614.31</v>
      </c>
      <c r="D7" s="72">
        <f>D8</f>
        <v>1142550</v>
      </c>
      <c r="E7" s="72">
        <f>E8</f>
        <v>1243727</v>
      </c>
      <c r="F7" s="72">
        <f>F8</f>
        <v>1232320.1200000001</v>
      </c>
      <c r="G7" s="73">
        <f t="shared" si="0"/>
        <v>127.22505823809271</v>
      </c>
      <c r="H7" s="73">
        <f t="shared" si="1"/>
        <v>99.082846959179946</v>
      </c>
    </row>
    <row r="8" spans="1:8" x14ac:dyDescent="0.25">
      <c r="A8"/>
      <c r="B8" s="17" t="s">
        <v>174</v>
      </c>
      <c r="C8" s="74">
        <v>968614.31</v>
      </c>
      <c r="D8" s="74">
        <v>1142550</v>
      </c>
      <c r="E8" s="74">
        <v>1243727</v>
      </c>
      <c r="F8" s="75">
        <v>1232320.1200000001</v>
      </c>
      <c r="G8" s="71">
        <f t="shared" si="0"/>
        <v>127.22505823809271</v>
      </c>
      <c r="H8" s="71">
        <f t="shared" si="1"/>
        <v>99.082846959179946</v>
      </c>
    </row>
    <row r="9" spans="1:8" x14ac:dyDescent="0.25">
      <c r="A9"/>
      <c r="B9" s="9" t="s">
        <v>175</v>
      </c>
      <c r="C9" s="72">
        <f>C10</f>
        <v>2388.09</v>
      </c>
      <c r="D9" s="72">
        <f>D10</f>
        <v>2654</v>
      </c>
      <c r="E9" s="72">
        <f>E10</f>
        <v>654</v>
      </c>
      <c r="F9" s="72">
        <f>F10</f>
        <v>2172.14</v>
      </c>
      <c r="G9" s="73">
        <f t="shared" si="0"/>
        <v>90.957208480417393</v>
      </c>
      <c r="H9" s="73">
        <f t="shared" si="1"/>
        <v>332.13149847094803</v>
      </c>
    </row>
    <row r="10" spans="1:8" x14ac:dyDescent="0.25">
      <c r="A10"/>
      <c r="B10" s="17" t="s">
        <v>176</v>
      </c>
      <c r="C10" s="74">
        <v>2388.09</v>
      </c>
      <c r="D10" s="74">
        <v>2654</v>
      </c>
      <c r="E10" s="74">
        <v>654</v>
      </c>
      <c r="F10" s="75">
        <v>2172.14</v>
      </c>
      <c r="G10" s="71">
        <f t="shared" si="0"/>
        <v>90.957208480417393</v>
      </c>
      <c r="H10" s="71">
        <f t="shared" si="1"/>
        <v>332.13149847094803</v>
      </c>
    </row>
    <row r="11" spans="1:8" x14ac:dyDescent="0.25">
      <c r="A11"/>
      <c r="B11" s="9" t="s">
        <v>177</v>
      </c>
      <c r="C11" s="72">
        <f>C12</f>
        <v>0</v>
      </c>
      <c r="D11" s="72">
        <f>D12</f>
        <v>100</v>
      </c>
      <c r="E11" s="72">
        <f>E12</f>
        <v>100</v>
      </c>
      <c r="F11" s="72">
        <f>F12</f>
        <v>49.42</v>
      </c>
      <c r="G11" s="73" t="e">
        <f t="shared" si="0"/>
        <v>#DIV/0!</v>
      </c>
      <c r="H11" s="73">
        <f t="shared" si="1"/>
        <v>49.42</v>
      </c>
    </row>
    <row r="12" spans="1:8" x14ac:dyDescent="0.25">
      <c r="A12"/>
      <c r="B12" s="17" t="s">
        <v>178</v>
      </c>
      <c r="C12" s="74">
        <v>0</v>
      </c>
      <c r="D12" s="74">
        <v>100</v>
      </c>
      <c r="E12" s="74">
        <v>100</v>
      </c>
      <c r="F12" s="75">
        <v>49.42</v>
      </c>
      <c r="G12" s="71" t="e">
        <f t="shared" si="0"/>
        <v>#DIV/0!</v>
      </c>
      <c r="H12" s="71">
        <f t="shared" si="1"/>
        <v>49.42</v>
      </c>
    </row>
    <row r="13" spans="1:8" x14ac:dyDescent="0.25">
      <c r="B13" s="9" t="s">
        <v>32</v>
      </c>
      <c r="C13" s="76">
        <f>C14+C16+C18</f>
        <v>971002.4</v>
      </c>
      <c r="D13" s="76">
        <f>D14+D16+D18</f>
        <v>1145304</v>
      </c>
      <c r="E13" s="76">
        <f>E14+E16+E18</f>
        <v>1244481</v>
      </c>
      <c r="F13" s="76">
        <f>F14+F16+F18</f>
        <v>1246958.4900000002</v>
      </c>
      <c r="G13" s="73">
        <f t="shared" si="0"/>
        <v>128.41971245385182</v>
      </c>
      <c r="H13" s="73">
        <f t="shared" si="1"/>
        <v>100.1990781699359</v>
      </c>
    </row>
    <row r="14" spans="1:8" x14ac:dyDescent="0.25">
      <c r="A14"/>
      <c r="B14" s="9" t="s">
        <v>173</v>
      </c>
      <c r="C14" s="76">
        <f>C15</f>
        <v>968614.31</v>
      </c>
      <c r="D14" s="76">
        <f>D15</f>
        <v>1142550</v>
      </c>
      <c r="E14" s="76">
        <f>E15</f>
        <v>1243727</v>
      </c>
      <c r="F14" s="76">
        <f>F15</f>
        <v>1232320.1200000001</v>
      </c>
      <c r="G14" s="73">
        <f t="shared" si="0"/>
        <v>127.22505823809271</v>
      </c>
      <c r="H14" s="73">
        <f t="shared" si="1"/>
        <v>99.082846959179946</v>
      </c>
    </row>
    <row r="15" spans="1:8" x14ac:dyDescent="0.25">
      <c r="A15"/>
      <c r="B15" s="17" t="s">
        <v>174</v>
      </c>
      <c r="C15" s="74">
        <v>968614.31</v>
      </c>
      <c r="D15" s="74">
        <v>1142550</v>
      </c>
      <c r="E15" s="77">
        <v>1243727</v>
      </c>
      <c r="F15" s="75">
        <v>1232320.1200000001</v>
      </c>
      <c r="G15" s="71">
        <f t="shared" si="0"/>
        <v>127.22505823809271</v>
      </c>
      <c r="H15" s="71">
        <f t="shared" si="1"/>
        <v>99.082846959179946</v>
      </c>
    </row>
    <row r="16" spans="1:8" x14ac:dyDescent="0.25">
      <c r="A16"/>
      <c r="B16" s="9" t="s">
        <v>175</v>
      </c>
      <c r="C16" s="76">
        <f>C17</f>
        <v>2388.09</v>
      </c>
      <c r="D16" s="76">
        <f>D17</f>
        <v>2654</v>
      </c>
      <c r="E16" s="76">
        <f>E17</f>
        <v>654</v>
      </c>
      <c r="F16" s="76">
        <f>F17</f>
        <v>2162.08</v>
      </c>
      <c r="G16" s="73">
        <f t="shared" si="0"/>
        <v>90.535951325117551</v>
      </c>
      <c r="H16" s="73">
        <f t="shared" si="1"/>
        <v>330.59327217125383</v>
      </c>
    </row>
    <row r="17" spans="1:8" x14ac:dyDescent="0.25">
      <c r="A17"/>
      <c r="B17" s="17" t="s">
        <v>176</v>
      </c>
      <c r="C17" s="74">
        <v>2388.09</v>
      </c>
      <c r="D17" s="74">
        <v>2654</v>
      </c>
      <c r="E17" s="77">
        <v>654</v>
      </c>
      <c r="F17" s="75">
        <v>2162.08</v>
      </c>
      <c r="G17" s="71">
        <f t="shared" si="0"/>
        <v>90.535951325117551</v>
      </c>
      <c r="H17" s="71">
        <f t="shared" si="1"/>
        <v>330.59327217125383</v>
      </c>
    </row>
    <row r="18" spans="1:8" x14ac:dyDescent="0.25">
      <c r="A18"/>
      <c r="B18" s="9" t="s">
        <v>177</v>
      </c>
      <c r="C18" s="76">
        <f>C19</f>
        <v>0</v>
      </c>
      <c r="D18" s="76">
        <f>D19</f>
        <v>100</v>
      </c>
      <c r="E18" s="76">
        <f>E19</f>
        <v>100</v>
      </c>
      <c r="F18" s="76">
        <f>F19</f>
        <v>12476.29</v>
      </c>
      <c r="G18" s="73" t="e">
        <f t="shared" si="0"/>
        <v>#DIV/0!</v>
      </c>
      <c r="H18" s="73">
        <f t="shared" si="1"/>
        <v>12476.29</v>
      </c>
    </row>
    <row r="19" spans="1:8" x14ac:dyDescent="0.25">
      <c r="A19"/>
      <c r="B19" s="17" t="s">
        <v>178</v>
      </c>
      <c r="C19" s="74">
        <v>0</v>
      </c>
      <c r="D19" s="74">
        <v>100</v>
      </c>
      <c r="E19" s="77">
        <v>100</v>
      </c>
      <c r="F19" s="75">
        <v>12476.29</v>
      </c>
      <c r="G19" s="71" t="e">
        <f t="shared" si="0"/>
        <v>#DIV/0!</v>
      </c>
      <c r="H19" s="71">
        <f t="shared" si="1"/>
        <v>12476.29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971002.4</v>
      </c>
      <c r="D6" s="76">
        <f t="shared" si="0"/>
        <v>1145304</v>
      </c>
      <c r="E6" s="76">
        <f t="shared" si="0"/>
        <v>1244481</v>
      </c>
      <c r="F6" s="76">
        <f t="shared" si="0"/>
        <v>1246958.49</v>
      </c>
      <c r="G6" s="71">
        <f>(F6*100)/C6</f>
        <v>128.41971245385182</v>
      </c>
      <c r="H6" s="71">
        <f>(F6*100)/E6</f>
        <v>100.1990781699359</v>
      </c>
    </row>
    <row r="7" spans="2:8" x14ac:dyDescent="0.25">
      <c r="B7" s="9" t="s">
        <v>179</v>
      </c>
      <c r="C7" s="76">
        <f t="shared" si="0"/>
        <v>971002.4</v>
      </c>
      <c r="D7" s="76">
        <f t="shared" si="0"/>
        <v>1145304</v>
      </c>
      <c r="E7" s="76">
        <f t="shared" si="0"/>
        <v>1244481</v>
      </c>
      <c r="F7" s="76">
        <f t="shared" si="0"/>
        <v>1246958.49</v>
      </c>
      <c r="G7" s="71">
        <f>(F7*100)/C7</f>
        <v>128.41971245385182</v>
      </c>
      <c r="H7" s="71">
        <f>(F7*100)/E7</f>
        <v>100.1990781699359</v>
      </c>
    </row>
    <row r="8" spans="2:8" x14ac:dyDescent="0.25">
      <c r="B8" s="12" t="s">
        <v>180</v>
      </c>
      <c r="C8" s="74">
        <v>971002.4</v>
      </c>
      <c r="D8" s="74">
        <v>1145304</v>
      </c>
      <c r="E8" s="74">
        <v>1244481</v>
      </c>
      <c r="F8" s="75">
        <v>1246958.49</v>
      </c>
      <c r="G8" s="71">
        <f>(F8*100)/C8</f>
        <v>128.41971245385182</v>
      </c>
      <c r="H8" s="71">
        <f>(F8*100)/E8</f>
        <v>100.1990781699359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181</v>
      </c>
      <c r="C1" s="40"/>
    </row>
    <row r="2" spans="1:6" ht="15" customHeight="1" x14ac:dyDescent="0.2">
      <c r="A2" s="42" t="s">
        <v>34</v>
      </c>
      <c r="B2" s="43" t="s">
        <v>182</v>
      </c>
      <c r="C2" s="40"/>
    </row>
    <row r="3" spans="1:6" s="40" customFormat="1" ht="43.5" customHeight="1" x14ac:dyDescent="0.2">
      <c r="A3" s="44" t="s">
        <v>35</v>
      </c>
      <c r="B3" s="38" t="s">
        <v>183</v>
      </c>
    </row>
    <row r="4" spans="1:6" s="40" customFormat="1" x14ac:dyDescent="0.2">
      <c r="A4" s="44" t="s">
        <v>36</v>
      </c>
      <c r="B4" s="45" t="s">
        <v>184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185</v>
      </c>
      <c r="B7" s="47"/>
      <c r="C7" s="78">
        <f>C12</f>
        <v>1142550</v>
      </c>
      <c r="D7" s="78">
        <f>D12</f>
        <v>1243727</v>
      </c>
      <c r="E7" s="78">
        <f>E12</f>
        <v>1232320.1200000001</v>
      </c>
      <c r="F7" s="78">
        <f>(E7*100)/D7</f>
        <v>99.082846959179946</v>
      </c>
    </row>
    <row r="8" spans="1:6" x14ac:dyDescent="0.2">
      <c r="A8" s="48" t="s">
        <v>74</v>
      </c>
      <c r="B8" s="47"/>
      <c r="C8" s="78">
        <f>C68</f>
        <v>2654</v>
      </c>
      <c r="D8" s="78">
        <f>D68</f>
        <v>654</v>
      </c>
      <c r="E8" s="78">
        <f>E68</f>
        <v>2162.08</v>
      </c>
      <c r="F8" s="78">
        <f>(E8*100)/D8</f>
        <v>330.59327217125383</v>
      </c>
    </row>
    <row r="9" spans="1:6" x14ac:dyDescent="0.2">
      <c r="A9" s="48" t="s">
        <v>186</v>
      </c>
      <c r="B9" s="47"/>
      <c r="C9" s="78">
        <f>C86</f>
        <v>100</v>
      </c>
      <c r="D9" s="78">
        <f>D86</f>
        <v>100</v>
      </c>
      <c r="E9" s="78">
        <f>E86</f>
        <v>12476.29</v>
      </c>
      <c r="F9" s="78">
        <f>(E9*100)/D9</f>
        <v>12476.29</v>
      </c>
    </row>
    <row r="10" spans="1:6" s="58" customFormat="1" x14ac:dyDescent="0.2"/>
    <row r="11" spans="1:6" ht="38.25" x14ac:dyDescent="0.2">
      <c r="A11" s="48" t="s">
        <v>187</v>
      </c>
      <c r="B11" s="48" t="s">
        <v>188</v>
      </c>
      <c r="C11" s="48" t="s">
        <v>43</v>
      </c>
      <c r="D11" s="48" t="s">
        <v>189</v>
      </c>
      <c r="E11" s="48" t="s">
        <v>190</v>
      </c>
      <c r="F11" s="48" t="s">
        <v>191</v>
      </c>
    </row>
    <row r="12" spans="1:6" x14ac:dyDescent="0.2">
      <c r="A12" s="49" t="s">
        <v>185</v>
      </c>
      <c r="B12" s="49" t="s">
        <v>192</v>
      </c>
      <c r="C12" s="79">
        <f>C13+C54</f>
        <v>1142550</v>
      </c>
      <c r="D12" s="79">
        <f>D13+D54</f>
        <v>1243727</v>
      </c>
      <c r="E12" s="79">
        <f>E13+E54</f>
        <v>1232320.1200000001</v>
      </c>
      <c r="F12" s="80">
        <f>(E12*100)/D12</f>
        <v>99.082846959179946</v>
      </c>
    </row>
    <row r="13" spans="1:6" x14ac:dyDescent="0.2">
      <c r="A13" s="50" t="s">
        <v>72</v>
      </c>
      <c r="B13" s="51" t="s">
        <v>73</v>
      </c>
      <c r="C13" s="81">
        <f>C14+C21+C49</f>
        <v>1106680</v>
      </c>
      <c r="D13" s="81">
        <f>D14+D21+D49</f>
        <v>1207964</v>
      </c>
      <c r="E13" s="81">
        <f>E14+E21+E49</f>
        <v>1204053.1300000001</v>
      </c>
      <c r="F13" s="82">
        <f>(E13*100)/D13</f>
        <v>99.676242835051369</v>
      </c>
    </row>
    <row r="14" spans="1:6" x14ac:dyDescent="0.2">
      <c r="A14" s="52" t="s">
        <v>74</v>
      </c>
      <c r="B14" s="53" t="s">
        <v>75</v>
      </c>
      <c r="C14" s="83">
        <f>C15+C17+C19</f>
        <v>902780</v>
      </c>
      <c r="D14" s="83">
        <f>D15+D17+D19</f>
        <v>1042320</v>
      </c>
      <c r="E14" s="83">
        <f>E15+E17+E19</f>
        <v>1039764.1</v>
      </c>
      <c r="F14" s="82">
        <f>(E14*100)/D14</f>
        <v>99.754787397344387</v>
      </c>
    </row>
    <row r="15" spans="1:6" x14ac:dyDescent="0.2">
      <c r="A15" s="54" t="s">
        <v>76</v>
      </c>
      <c r="B15" s="55" t="s">
        <v>77</v>
      </c>
      <c r="C15" s="84">
        <f>C16</f>
        <v>753588</v>
      </c>
      <c r="D15" s="84">
        <f>D16</f>
        <v>863588</v>
      </c>
      <c r="E15" s="84">
        <f>E16</f>
        <v>862511.7</v>
      </c>
      <c r="F15" s="84">
        <f>(E15*100)/D15</f>
        <v>99.875368810127057</v>
      </c>
    </row>
    <row r="16" spans="1:6" x14ac:dyDescent="0.2">
      <c r="A16" s="56" t="s">
        <v>78</v>
      </c>
      <c r="B16" s="57" t="s">
        <v>79</v>
      </c>
      <c r="C16" s="85">
        <v>753588</v>
      </c>
      <c r="D16" s="85">
        <v>863588</v>
      </c>
      <c r="E16" s="85">
        <v>862511.7</v>
      </c>
      <c r="F16" s="85"/>
    </row>
    <row r="17" spans="1:6" x14ac:dyDescent="0.2">
      <c r="A17" s="54" t="s">
        <v>80</v>
      </c>
      <c r="B17" s="55" t="s">
        <v>81</v>
      </c>
      <c r="C17" s="84">
        <f>C18</f>
        <v>30003</v>
      </c>
      <c r="D17" s="84">
        <f>D18</f>
        <v>36243</v>
      </c>
      <c r="E17" s="84">
        <f>E18</f>
        <v>34928.01</v>
      </c>
      <c r="F17" s="84">
        <f>(E17*100)/D17</f>
        <v>96.371740749937914</v>
      </c>
    </row>
    <row r="18" spans="1:6" x14ac:dyDescent="0.2">
      <c r="A18" s="56" t="s">
        <v>82</v>
      </c>
      <c r="B18" s="57" t="s">
        <v>81</v>
      </c>
      <c r="C18" s="85">
        <v>30003</v>
      </c>
      <c r="D18" s="85">
        <v>36243</v>
      </c>
      <c r="E18" s="85">
        <v>34928.01</v>
      </c>
      <c r="F18" s="85"/>
    </row>
    <row r="19" spans="1:6" x14ac:dyDescent="0.2">
      <c r="A19" s="54" t="s">
        <v>83</v>
      </c>
      <c r="B19" s="55" t="s">
        <v>84</v>
      </c>
      <c r="C19" s="84">
        <f>C20</f>
        <v>119189</v>
      </c>
      <c r="D19" s="84">
        <f>D20</f>
        <v>142489</v>
      </c>
      <c r="E19" s="84">
        <f>E20</f>
        <v>142324.39000000001</v>
      </c>
      <c r="F19" s="84">
        <f>(E19*100)/D19</f>
        <v>99.88447529282962</v>
      </c>
    </row>
    <row r="20" spans="1:6" x14ac:dyDescent="0.2">
      <c r="A20" s="56" t="s">
        <v>85</v>
      </c>
      <c r="B20" s="57" t="s">
        <v>86</v>
      </c>
      <c r="C20" s="85">
        <v>119189</v>
      </c>
      <c r="D20" s="85">
        <v>142489</v>
      </c>
      <c r="E20" s="85">
        <v>142324.39000000001</v>
      </c>
      <c r="F20" s="85"/>
    </row>
    <row r="21" spans="1:6" x14ac:dyDescent="0.2">
      <c r="A21" s="52" t="s">
        <v>87</v>
      </c>
      <c r="B21" s="53" t="s">
        <v>88</v>
      </c>
      <c r="C21" s="83">
        <f>C22+C27+C33+C42+C44</f>
        <v>202000</v>
      </c>
      <c r="D21" s="83">
        <f>D22+D27+D33+D42+D44</f>
        <v>162741</v>
      </c>
      <c r="E21" s="83">
        <f>E22+E27+E33+E42+E44</f>
        <v>161398.72999999998</v>
      </c>
      <c r="F21" s="82">
        <f>(E21*100)/D21</f>
        <v>99.175210917961664</v>
      </c>
    </row>
    <row r="22" spans="1:6" x14ac:dyDescent="0.2">
      <c r="A22" s="54" t="s">
        <v>89</v>
      </c>
      <c r="B22" s="55" t="s">
        <v>90</v>
      </c>
      <c r="C22" s="84">
        <f>C23+C24+C25+C26</f>
        <v>28891</v>
      </c>
      <c r="D22" s="84">
        <f>D23+D24+D25+D26</f>
        <v>21191</v>
      </c>
      <c r="E22" s="84">
        <f>E23+E24+E25+E26</f>
        <v>20850.919999999998</v>
      </c>
      <c r="F22" s="84">
        <f>(E22*100)/D22</f>
        <v>98.395167759898072</v>
      </c>
    </row>
    <row r="23" spans="1:6" x14ac:dyDescent="0.2">
      <c r="A23" s="56" t="s">
        <v>91</v>
      </c>
      <c r="B23" s="57" t="s">
        <v>92</v>
      </c>
      <c r="C23" s="85">
        <v>3800</v>
      </c>
      <c r="D23" s="85">
        <v>3800</v>
      </c>
      <c r="E23" s="85">
        <v>3516.33</v>
      </c>
      <c r="F23" s="85"/>
    </row>
    <row r="24" spans="1:6" ht="25.5" x14ac:dyDescent="0.2">
      <c r="A24" s="56" t="s">
        <v>93</v>
      </c>
      <c r="B24" s="57" t="s">
        <v>94</v>
      </c>
      <c r="C24" s="85">
        <v>24100</v>
      </c>
      <c r="D24" s="85">
        <v>17100</v>
      </c>
      <c r="E24" s="85">
        <v>17044.59</v>
      </c>
      <c r="F24" s="85"/>
    </row>
    <row r="25" spans="1:6" x14ac:dyDescent="0.2">
      <c r="A25" s="56" t="s">
        <v>95</v>
      </c>
      <c r="B25" s="57" t="s">
        <v>96</v>
      </c>
      <c r="C25" s="85">
        <v>991</v>
      </c>
      <c r="D25" s="85">
        <v>291</v>
      </c>
      <c r="E25" s="85">
        <v>290</v>
      </c>
      <c r="F25" s="85"/>
    </row>
    <row r="26" spans="1:6" x14ac:dyDescent="0.2">
      <c r="A26" s="56" t="s">
        <v>97</v>
      </c>
      <c r="B26" s="57" t="s">
        <v>98</v>
      </c>
      <c r="C26" s="85">
        <v>0</v>
      </c>
      <c r="D26" s="85">
        <v>0</v>
      </c>
      <c r="E26" s="85">
        <v>0</v>
      </c>
      <c r="F26" s="85"/>
    </row>
    <row r="27" spans="1:6" x14ac:dyDescent="0.2">
      <c r="A27" s="54" t="s">
        <v>99</v>
      </c>
      <c r="B27" s="55" t="s">
        <v>100</v>
      </c>
      <c r="C27" s="84">
        <f>C28+C29+C30+C31+C32</f>
        <v>110764</v>
      </c>
      <c r="D27" s="84">
        <f>D28+D29+D30+D31+D32</f>
        <v>86955</v>
      </c>
      <c r="E27" s="84">
        <f>E28+E29+E30+E31+E32</f>
        <v>86545.03</v>
      </c>
      <c r="F27" s="84">
        <f>(E27*100)/D27</f>
        <v>99.528526249209364</v>
      </c>
    </row>
    <row r="28" spans="1:6" x14ac:dyDescent="0.2">
      <c r="A28" s="56" t="s">
        <v>101</v>
      </c>
      <c r="B28" s="57" t="s">
        <v>102</v>
      </c>
      <c r="C28" s="85">
        <v>15000</v>
      </c>
      <c r="D28" s="85">
        <v>14000</v>
      </c>
      <c r="E28" s="85">
        <v>14000</v>
      </c>
      <c r="F28" s="85"/>
    </row>
    <row r="29" spans="1:6" x14ac:dyDescent="0.2">
      <c r="A29" s="56" t="s">
        <v>103</v>
      </c>
      <c r="B29" s="57" t="s">
        <v>104</v>
      </c>
      <c r="C29" s="85">
        <v>94000</v>
      </c>
      <c r="D29" s="85">
        <v>62200</v>
      </c>
      <c r="E29" s="85">
        <v>62636.08</v>
      </c>
      <c r="F29" s="85"/>
    </row>
    <row r="30" spans="1:6" x14ac:dyDescent="0.2">
      <c r="A30" s="56" t="s">
        <v>105</v>
      </c>
      <c r="B30" s="57" t="s">
        <v>106</v>
      </c>
      <c r="C30" s="85">
        <v>1000</v>
      </c>
      <c r="D30" s="85">
        <v>6000</v>
      </c>
      <c r="E30" s="85">
        <v>6052.66</v>
      </c>
      <c r="F30" s="85"/>
    </row>
    <row r="31" spans="1:6" x14ac:dyDescent="0.2">
      <c r="A31" s="56" t="s">
        <v>107</v>
      </c>
      <c r="B31" s="57" t="s">
        <v>108</v>
      </c>
      <c r="C31" s="85">
        <v>664</v>
      </c>
      <c r="D31" s="85">
        <v>4664</v>
      </c>
      <c r="E31" s="85">
        <v>3765.68</v>
      </c>
      <c r="F31" s="85"/>
    </row>
    <row r="32" spans="1:6" x14ac:dyDescent="0.2">
      <c r="A32" s="56" t="s">
        <v>109</v>
      </c>
      <c r="B32" s="57" t="s">
        <v>110</v>
      </c>
      <c r="C32" s="85">
        <v>100</v>
      </c>
      <c r="D32" s="85">
        <v>91</v>
      </c>
      <c r="E32" s="85">
        <v>90.61</v>
      </c>
      <c r="F32" s="85"/>
    </row>
    <row r="33" spans="1:6" x14ac:dyDescent="0.2">
      <c r="A33" s="54" t="s">
        <v>111</v>
      </c>
      <c r="B33" s="55" t="s">
        <v>112</v>
      </c>
      <c r="C33" s="84">
        <f>C34+C35+C36+C37+C38+C39+C40+C41</f>
        <v>60500</v>
      </c>
      <c r="D33" s="84">
        <f>D34+D35+D36+D37+D38+D39+D40+D41</f>
        <v>52800</v>
      </c>
      <c r="E33" s="84">
        <f>E34+E35+E36+E37+E38+E39+E40+E41</f>
        <v>52451.009999999995</v>
      </c>
      <c r="F33" s="84">
        <f>(E33*100)/D33</f>
        <v>99.339034090909095</v>
      </c>
    </row>
    <row r="34" spans="1:6" x14ac:dyDescent="0.2">
      <c r="A34" s="56" t="s">
        <v>113</v>
      </c>
      <c r="B34" s="57" t="s">
        <v>114</v>
      </c>
      <c r="C34" s="85">
        <v>26300</v>
      </c>
      <c r="D34" s="85">
        <v>23700</v>
      </c>
      <c r="E34" s="85">
        <v>23652.65</v>
      </c>
      <c r="F34" s="85"/>
    </row>
    <row r="35" spans="1:6" x14ac:dyDescent="0.2">
      <c r="A35" s="56" t="s">
        <v>115</v>
      </c>
      <c r="B35" s="57" t="s">
        <v>116</v>
      </c>
      <c r="C35" s="85">
        <v>7000</v>
      </c>
      <c r="D35" s="85">
        <v>7000</v>
      </c>
      <c r="E35" s="85">
        <v>7125.08</v>
      </c>
      <c r="F35" s="85"/>
    </row>
    <row r="36" spans="1:6" x14ac:dyDescent="0.2">
      <c r="A36" s="56" t="s">
        <v>117</v>
      </c>
      <c r="B36" s="57" t="s">
        <v>118</v>
      </c>
      <c r="C36" s="85">
        <v>700</v>
      </c>
      <c r="D36" s="85">
        <v>0</v>
      </c>
      <c r="E36" s="85">
        <v>0</v>
      </c>
      <c r="F36" s="85"/>
    </row>
    <row r="37" spans="1:6" x14ac:dyDescent="0.2">
      <c r="A37" s="56" t="s">
        <v>119</v>
      </c>
      <c r="B37" s="57" t="s">
        <v>120</v>
      </c>
      <c r="C37" s="85">
        <v>7500</v>
      </c>
      <c r="D37" s="85">
        <v>7200</v>
      </c>
      <c r="E37" s="85">
        <v>7113.31</v>
      </c>
      <c r="F37" s="85"/>
    </row>
    <row r="38" spans="1:6" x14ac:dyDescent="0.2">
      <c r="A38" s="56" t="s">
        <v>121</v>
      </c>
      <c r="B38" s="57" t="s">
        <v>122</v>
      </c>
      <c r="C38" s="85">
        <v>12000</v>
      </c>
      <c r="D38" s="85">
        <v>9000</v>
      </c>
      <c r="E38" s="85">
        <v>8978.2199999999993</v>
      </c>
      <c r="F38" s="85"/>
    </row>
    <row r="39" spans="1:6" x14ac:dyDescent="0.2">
      <c r="A39" s="56" t="s">
        <v>123</v>
      </c>
      <c r="B39" s="57" t="s">
        <v>124</v>
      </c>
      <c r="C39" s="85">
        <v>2500</v>
      </c>
      <c r="D39" s="85">
        <v>1400</v>
      </c>
      <c r="E39" s="85">
        <v>1319.27</v>
      </c>
      <c r="F39" s="85"/>
    </row>
    <row r="40" spans="1:6" x14ac:dyDescent="0.2">
      <c r="A40" s="56" t="s">
        <v>125</v>
      </c>
      <c r="B40" s="57" t="s">
        <v>126</v>
      </c>
      <c r="C40" s="85">
        <v>3500</v>
      </c>
      <c r="D40" s="85">
        <v>3500</v>
      </c>
      <c r="E40" s="85">
        <v>3454.27</v>
      </c>
      <c r="F40" s="85"/>
    </row>
    <row r="41" spans="1:6" x14ac:dyDescent="0.2">
      <c r="A41" s="56" t="s">
        <v>127</v>
      </c>
      <c r="B41" s="57" t="s">
        <v>128</v>
      </c>
      <c r="C41" s="85">
        <v>1000</v>
      </c>
      <c r="D41" s="85">
        <v>1000</v>
      </c>
      <c r="E41" s="85">
        <v>808.21</v>
      </c>
      <c r="F41" s="85"/>
    </row>
    <row r="42" spans="1:6" x14ac:dyDescent="0.2">
      <c r="A42" s="54" t="s">
        <v>129</v>
      </c>
      <c r="B42" s="55" t="s">
        <v>130</v>
      </c>
      <c r="C42" s="84">
        <f>C43</f>
        <v>250</v>
      </c>
      <c r="D42" s="84">
        <f>D43</f>
        <v>0</v>
      </c>
      <c r="E42" s="84">
        <f>E43</f>
        <v>0</v>
      </c>
      <c r="F42" s="84" t="e">
        <f>(E42*100)/D42</f>
        <v>#DIV/0!</v>
      </c>
    </row>
    <row r="43" spans="1:6" ht="25.5" x14ac:dyDescent="0.2">
      <c r="A43" s="56" t="s">
        <v>131</v>
      </c>
      <c r="B43" s="57" t="s">
        <v>132</v>
      </c>
      <c r="C43" s="85">
        <v>250</v>
      </c>
      <c r="D43" s="85">
        <v>0</v>
      </c>
      <c r="E43" s="85">
        <v>0</v>
      </c>
      <c r="F43" s="85"/>
    </row>
    <row r="44" spans="1:6" x14ac:dyDescent="0.2">
      <c r="A44" s="54" t="s">
        <v>133</v>
      </c>
      <c r="B44" s="55" t="s">
        <v>134</v>
      </c>
      <c r="C44" s="84">
        <f>C45+C46+C47+C48</f>
        <v>1595</v>
      </c>
      <c r="D44" s="84">
        <f>D45+D46+D47+D48</f>
        <v>1795</v>
      </c>
      <c r="E44" s="84">
        <f>E45+E46+E47+E48</f>
        <v>1551.77</v>
      </c>
      <c r="F44" s="84">
        <f>(E44*100)/D44</f>
        <v>86.449582172701952</v>
      </c>
    </row>
    <row r="45" spans="1:6" x14ac:dyDescent="0.2">
      <c r="A45" s="56" t="s">
        <v>135</v>
      </c>
      <c r="B45" s="57" t="s">
        <v>136</v>
      </c>
      <c r="C45" s="85">
        <v>530</v>
      </c>
      <c r="D45" s="85">
        <v>530</v>
      </c>
      <c r="E45" s="85">
        <v>474.4</v>
      </c>
      <c r="F45" s="85"/>
    </row>
    <row r="46" spans="1:6" x14ac:dyDescent="0.2">
      <c r="A46" s="56" t="s">
        <v>137</v>
      </c>
      <c r="B46" s="57" t="s">
        <v>138</v>
      </c>
      <c r="C46" s="85">
        <v>800</v>
      </c>
      <c r="D46" s="85">
        <v>1000</v>
      </c>
      <c r="E46" s="85">
        <v>1000</v>
      </c>
      <c r="F46" s="85"/>
    </row>
    <row r="47" spans="1:6" x14ac:dyDescent="0.2">
      <c r="A47" s="56" t="s">
        <v>139</v>
      </c>
      <c r="B47" s="57" t="s">
        <v>140</v>
      </c>
      <c r="C47" s="85">
        <v>0</v>
      </c>
      <c r="D47" s="85">
        <v>0</v>
      </c>
      <c r="E47" s="85">
        <v>0</v>
      </c>
      <c r="F47" s="85"/>
    </row>
    <row r="48" spans="1:6" x14ac:dyDescent="0.2">
      <c r="A48" s="56" t="s">
        <v>141</v>
      </c>
      <c r="B48" s="57" t="s">
        <v>134</v>
      </c>
      <c r="C48" s="85">
        <v>265</v>
      </c>
      <c r="D48" s="85">
        <v>265</v>
      </c>
      <c r="E48" s="85">
        <v>77.37</v>
      </c>
      <c r="F48" s="85"/>
    </row>
    <row r="49" spans="1:6" x14ac:dyDescent="0.2">
      <c r="A49" s="52" t="s">
        <v>142</v>
      </c>
      <c r="B49" s="53" t="s">
        <v>143</v>
      </c>
      <c r="C49" s="83">
        <f>C50+C52</f>
        <v>1900</v>
      </c>
      <c r="D49" s="83">
        <f>D50+D52</f>
        <v>2903</v>
      </c>
      <c r="E49" s="83">
        <f>E50+E52</f>
        <v>2890.3</v>
      </c>
      <c r="F49" s="82">
        <f>(E49*100)/D49</f>
        <v>99.562521529452297</v>
      </c>
    </row>
    <row r="50" spans="1:6" x14ac:dyDescent="0.2">
      <c r="A50" s="54" t="s">
        <v>144</v>
      </c>
      <c r="B50" s="55" t="s">
        <v>145</v>
      </c>
      <c r="C50" s="84">
        <f>C51</f>
        <v>287</v>
      </c>
      <c r="D50" s="84">
        <f>D51</f>
        <v>296</v>
      </c>
      <c r="E50" s="84">
        <f>E51</f>
        <v>295.47000000000003</v>
      </c>
      <c r="F50" s="84">
        <f>(E50*100)/D50</f>
        <v>99.820945945945951</v>
      </c>
    </row>
    <row r="51" spans="1:6" ht="25.5" x14ac:dyDescent="0.2">
      <c r="A51" s="56" t="s">
        <v>146</v>
      </c>
      <c r="B51" s="57" t="s">
        <v>147</v>
      </c>
      <c r="C51" s="85">
        <v>287</v>
      </c>
      <c r="D51" s="85">
        <v>296</v>
      </c>
      <c r="E51" s="85">
        <v>295.47000000000003</v>
      </c>
      <c r="F51" s="85"/>
    </row>
    <row r="52" spans="1:6" x14ac:dyDescent="0.2">
      <c r="A52" s="54" t="s">
        <v>148</v>
      </c>
      <c r="B52" s="55" t="s">
        <v>149</v>
      </c>
      <c r="C52" s="84">
        <f>C53</f>
        <v>1613</v>
      </c>
      <c r="D52" s="84">
        <f>D53</f>
        <v>2607</v>
      </c>
      <c r="E52" s="84">
        <f>E53</f>
        <v>2594.83</v>
      </c>
      <c r="F52" s="84">
        <f>(E52*100)/D52</f>
        <v>99.533179900268507</v>
      </c>
    </row>
    <row r="53" spans="1:6" x14ac:dyDescent="0.2">
      <c r="A53" s="56" t="s">
        <v>150</v>
      </c>
      <c r="B53" s="57" t="s">
        <v>151</v>
      </c>
      <c r="C53" s="85">
        <v>1613</v>
      </c>
      <c r="D53" s="85">
        <v>2607</v>
      </c>
      <c r="E53" s="85">
        <v>2594.83</v>
      </c>
      <c r="F53" s="85"/>
    </row>
    <row r="54" spans="1:6" x14ac:dyDescent="0.2">
      <c r="A54" s="50" t="s">
        <v>152</v>
      </c>
      <c r="B54" s="51" t="s">
        <v>153</v>
      </c>
      <c r="C54" s="81">
        <f>C55+C60</f>
        <v>35870</v>
      </c>
      <c r="D54" s="81">
        <f>D55+D60</f>
        <v>35763</v>
      </c>
      <c r="E54" s="81">
        <f>E55+E60</f>
        <v>28266.989999999998</v>
      </c>
      <c r="F54" s="82">
        <f>(E54*100)/D54</f>
        <v>79.039761764952601</v>
      </c>
    </row>
    <row r="55" spans="1:6" x14ac:dyDescent="0.2">
      <c r="A55" s="52" t="s">
        <v>154</v>
      </c>
      <c r="B55" s="53" t="s">
        <v>155</v>
      </c>
      <c r="C55" s="83">
        <f>C56+C58</f>
        <v>5870</v>
      </c>
      <c r="D55" s="83">
        <f>D56+D58</f>
        <v>5863</v>
      </c>
      <c r="E55" s="83">
        <f>E56+E58</f>
        <v>5847.4400000000005</v>
      </c>
      <c r="F55" s="82">
        <f>(E55*100)/D55</f>
        <v>99.734606856558074</v>
      </c>
    </row>
    <row r="56" spans="1:6" x14ac:dyDescent="0.2">
      <c r="A56" s="54" t="s">
        <v>156</v>
      </c>
      <c r="B56" s="55" t="s">
        <v>157</v>
      </c>
      <c r="C56" s="84">
        <f>C57</f>
        <v>2300</v>
      </c>
      <c r="D56" s="84">
        <f>D57</f>
        <v>2300</v>
      </c>
      <c r="E56" s="84">
        <f>E57</f>
        <v>2288.75</v>
      </c>
      <c r="F56" s="84">
        <f>(E56*100)/D56</f>
        <v>99.510869565217391</v>
      </c>
    </row>
    <row r="57" spans="1:6" x14ac:dyDescent="0.2">
      <c r="A57" s="56" t="s">
        <v>158</v>
      </c>
      <c r="B57" s="57" t="s">
        <v>159</v>
      </c>
      <c r="C57" s="85">
        <v>2300</v>
      </c>
      <c r="D57" s="85">
        <v>2300</v>
      </c>
      <c r="E57" s="85">
        <v>2288.75</v>
      </c>
      <c r="F57" s="85"/>
    </row>
    <row r="58" spans="1:6" x14ac:dyDescent="0.2">
      <c r="A58" s="54" t="s">
        <v>164</v>
      </c>
      <c r="B58" s="55" t="s">
        <v>165</v>
      </c>
      <c r="C58" s="84">
        <f>C59</f>
        <v>3570</v>
      </c>
      <c r="D58" s="84">
        <f>D59</f>
        <v>3563</v>
      </c>
      <c r="E58" s="84">
        <f>E59</f>
        <v>3558.69</v>
      </c>
      <c r="F58" s="84">
        <f>(E58*100)/D58</f>
        <v>99.879034521470672</v>
      </c>
    </row>
    <row r="59" spans="1:6" x14ac:dyDescent="0.2">
      <c r="A59" s="56" t="s">
        <v>166</v>
      </c>
      <c r="B59" s="57" t="s">
        <v>167</v>
      </c>
      <c r="C59" s="85">
        <v>3570</v>
      </c>
      <c r="D59" s="85">
        <v>3563</v>
      </c>
      <c r="E59" s="85">
        <v>3558.69</v>
      </c>
      <c r="F59" s="85"/>
    </row>
    <row r="60" spans="1:6" x14ac:dyDescent="0.2">
      <c r="A60" s="52" t="s">
        <v>168</v>
      </c>
      <c r="B60" s="53" t="s">
        <v>169</v>
      </c>
      <c r="C60" s="83">
        <f t="shared" ref="C60:E61" si="0">C61</f>
        <v>30000</v>
      </c>
      <c r="D60" s="83">
        <f t="shared" si="0"/>
        <v>29900</v>
      </c>
      <c r="E60" s="83">
        <f t="shared" si="0"/>
        <v>22419.55</v>
      </c>
      <c r="F60" s="82">
        <f>(E60*100)/D60</f>
        <v>74.98177257525083</v>
      </c>
    </row>
    <row r="61" spans="1:6" ht="25.5" x14ac:dyDescent="0.2">
      <c r="A61" s="54" t="s">
        <v>170</v>
      </c>
      <c r="B61" s="55" t="s">
        <v>171</v>
      </c>
      <c r="C61" s="84">
        <f t="shared" si="0"/>
        <v>30000</v>
      </c>
      <c r="D61" s="84">
        <f t="shared" si="0"/>
        <v>29900</v>
      </c>
      <c r="E61" s="84">
        <f t="shared" si="0"/>
        <v>22419.55</v>
      </c>
      <c r="F61" s="84">
        <f>(E61*100)/D61</f>
        <v>74.98177257525083</v>
      </c>
    </row>
    <row r="62" spans="1:6" x14ac:dyDescent="0.2">
      <c r="A62" s="56" t="s">
        <v>172</v>
      </c>
      <c r="B62" s="57" t="s">
        <v>171</v>
      </c>
      <c r="C62" s="85">
        <v>30000</v>
      </c>
      <c r="D62" s="85">
        <v>29900</v>
      </c>
      <c r="E62" s="85">
        <v>22419.55</v>
      </c>
      <c r="F62" s="85"/>
    </row>
    <row r="63" spans="1:6" x14ac:dyDescent="0.2">
      <c r="A63" s="50" t="s">
        <v>50</v>
      </c>
      <c r="B63" s="51" t="s">
        <v>51</v>
      </c>
      <c r="C63" s="81">
        <f t="shared" ref="C63:E64" si="1">C64</f>
        <v>1142550</v>
      </c>
      <c r="D63" s="81">
        <f t="shared" si="1"/>
        <v>1243727</v>
      </c>
      <c r="E63" s="81">
        <f t="shared" si="1"/>
        <v>1232320.1199999999</v>
      </c>
      <c r="F63" s="82">
        <f>(E63*100)/D63</f>
        <v>99.082846959179946</v>
      </c>
    </row>
    <row r="64" spans="1:6" x14ac:dyDescent="0.2">
      <c r="A64" s="52" t="s">
        <v>64</v>
      </c>
      <c r="B64" s="53" t="s">
        <v>65</v>
      </c>
      <c r="C64" s="83">
        <f t="shared" si="1"/>
        <v>1142550</v>
      </c>
      <c r="D64" s="83">
        <f t="shared" si="1"/>
        <v>1243727</v>
      </c>
      <c r="E64" s="83">
        <f t="shared" si="1"/>
        <v>1232320.1199999999</v>
      </c>
      <c r="F64" s="82">
        <f>(E64*100)/D64</f>
        <v>99.082846959179946</v>
      </c>
    </row>
    <row r="65" spans="1:6" ht="25.5" x14ac:dyDescent="0.2">
      <c r="A65" s="54" t="s">
        <v>66</v>
      </c>
      <c r="B65" s="55" t="s">
        <v>67</v>
      </c>
      <c r="C65" s="84">
        <f>C66+C67</f>
        <v>1142550</v>
      </c>
      <c r="D65" s="84">
        <f>D66+D67</f>
        <v>1243727</v>
      </c>
      <c r="E65" s="84">
        <f>E66+E67</f>
        <v>1232320.1199999999</v>
      </c>
      <c r="F65" s="84">
        <f>(E65*100)/D65</f>
        <v>99.082846959179946</v>
      </c>
    </row>
    <row r="66" spans="1:6" x14ac:dyDescent="0.2">
      <c r="A66" s="56" t="s">
        <v>68</v>
      </c>
      <c r="B66" s="57" t="s">
        <v>69</v>
      </c>
      <c r="C66" s="85">
        <v>1106680</v>
      </c>
      <c r="D66" s="85">
        <v>1207964</v>
      </c>
      <c r="E66" s="85">
        <v>1204053.1299999999</v>
      </c>
      <c r="F66" s="85"/>
    </row>
    <row r="67" spans="1:6" ht="25.5" x14ac:dyDescent="0.2">
      <c r="A67" s="56" t="s">
        <v>70</v>
      </c>
      <c r="B67" s="57" t="s">
        <v>71</v>
      </c>
      <c r="C67" s="85">
        <v>35870</v>
      </c>
      <c r="D67" s="85">
        <v>35763</v>
      </c>
      <c r="E67" s="85">
        <v>28266.99</v>
      </c>
      <c r="F67" s="85"/>
    </row>
    <row r="68" spans="1:6" x14ac:dyDescent="0.2">
      <c r="A68" s="49" t="s">
        <v>74</v>
      </c>
      <c r="B68" s="49" t="s">
        <v>193</v>
      </c>
      <c r="C68" s="79">
        <f>C69+C77</f>
        <v>2654</v>
      </c>
      <c r="D68" s="79">
        <f>D69+D77</f>
        <v>654</v>
      </c>
      <c r="E68" s="79">
        <f>E69+E77</f>
        <v>2162.08</v>
      </c>
      <c r="F68" s="80">
        <f>(E68*100)/D68</f>
        <v>330.59327217125383</v>
      </c>
    </row>
    <row r="69" spans="1:6" x14ac:dyDescent="0.2">
      <c r="A69" s="50" t="s">
        <v>72</v>
      </c>
      <c r="B69" s="51" t="s">
        <v>73</v>
      </c>
      <c r="C69" s="81">
        <f>C70</f>
        <v>2654</v>
      </c>
      <c r="D69" s="81">
        <f>D70</f>
        <v>654</v>
      </c>
      <c r="E69" s="81">
        <f>E70</f>
        <v>2162.08</v>
      </c>
      <c r="F69" s="82">
        <f>(E69*100)/D69</f>
        <v>330.59327217125383</v>
      </c>
    </row>
    <row r="70" spans="1:6" x14ac:dyDescent="0.2">
      <c r="A70" s="52" t="s">
        <v>87</v>
      </c>
      <c r="B70" s="53" t="s">
        <v>88</v>
      </c>
      <c r="C70" s="83">
        <f>C71+C73+C75</f>
        <v>2654</v>
      </c>
      <c r="D70" s="83">
        <f>D71+D73+D75</f>
        <v>654</v>
      </c>
      <c r="E70" s="83">
        <f>E71+E73+E75</f>
        <v>2162.08</v>
      </c>
      <c r="F70" s="82">
        <f>(E70*100)/D70</f>
        <v>330.59327217125383</v>
      </c>
    </row>
    <row r="71" spans="1:6" x14ac:dyDescent="0.2">
      <c r="A71" s="54" t="s">
        <v>99</v>
      </c>
      <c r="B71" s="55" t="s">
        <v>100</v>
      </c>
      <c r="C71" s="84">
        <f>C72</f>
        <v>2654</v>
      </c>
      <c r="D71" s="84">
        <f>D72</f>
        <v>654</v>
      </c>
      <c r="E71" s="84">
        <f>E72</f>
        <v>896.47</v>
      </c>
      <c r="F71" s="84">
        <f>(E71*100)/D71</f>
        <v>137.0749235474006</v>
      </c>
    </row>
    <row r="72" spans="1:6" x14ac:dyDescent="0.2">
      <c r="A72" s="56" t="s">
        <v>101</v>
      </c>
      <c r="B72" s="57" t="s">
        <v>102</v>
      </c>
      <c r="C72" s="85">
        <v>2654</v>
      </c>
      <c r="D72" s="85">
        <v>654</v>
      </c>
      <c r="E72" s="85">
        <v>896.47</v>
      </c>
      <c r="F72" s="85"/>
    </row>
    <row r="73" spans="1:6" x14ac:dyDescent="0.2">
      <c r="A73" s="54" t="s">
        <v>111</v>
      </c>
      <c r="B73" s="55" t="s">
        <v>112</v>
      </c>
      <c r="C73" s="84">
        <f>C74</f>
        <v>0</v>
      </c>
      <c r="D73" s="84">
        <f>D74</f>
        <v>0</v>
      </c>
      <c r="E73" s="84">
        <f>E74</f>
        <v>825.12</v>
      </c>
      <c r="F73" s="84" t="e">
        <f>(E73*100)/D73</f>
        <v>#DIV/0!</v>
      </c>
    </row>
    <row r="74" spans="1:6" x14ac:dyDescent="0.2">
      <c r="A74" s="56" t="s">
        <v>115</v>
      </c>
      <c r="B74" s="57" t="s">
        <v>116</v>
      </c>
      <c r="C74" s="85">
        <v>0</v>
      </c>
      <c r="D74" s="85">
        <v>0</v>
      </c>
      <c r="E74" s="85">
        <v>825.12</v>
      </c>
      <c r="F74" s="85"/>
    </row>
    <row r="75" spans="1:6" x14ac:dyDescent="0.2">
      <c r="A75" s="54" t="s">
        <v>133</v>
      </c>
      <c r="B75" s="55" t="s">
        <v>134</v>
      </c>
      <c r="C75" s="84">
        <f>C76</f>
        <v>0</v>
      </c>
      <c r="D75" s="84">
        <f>D76</f>
        <v>0</v>
      </c>
      <c r="E75" s="84">
        <f>E76</f>
        <v>440.49</v>
      </c>
      <c r="F75" s="84" t="e">
        <f>(E75*100)/D75</f>
        <v>#DIV/0!</v>
      </c>
    </row>
    <row r="76" spans="1:6" x14ac:dyDescent="0.2">
      <c r="A76" s="56" t="s">
        <v>137</v>
      </c>
      <c r="B76" s="57" t="s">
        <v>138</v>
      </c>
      <c r="C76" s="85">
        <v>0</v>
      </c>
      <c r="D76" s="85">
        <v>0</v>
      </c>
      <c r="E76" s="85">
        <v>440.49</v>
      </c>
      <c r="F76" s="85"/>
    </row>
    <row r="77" spans="1:6" x14ac:dyDescent="0.2">
      <c r="A77" s="50" t="s">
        <v>152</v>
      </c>
      <c r="B77" s="51" t="s">
        <v>153</v>
      </c>
      <c r="C77" s="81">
        <f t="shared" ref="C77:E78" si="2">C78</f>
        <v>0</v>
      </c>
      <c r="D77" s="81">
        <f t="shared" si="2"/>
        <v>0</v>
      </c>
      <c r="E77" s="81">
        <f t="shared" si="2"/>
        <v>0</v>
      </c>
      <c r="F77" s="82" t="e">
        <f>(E77*100)/D77</f>
        <v>#DIV/0!</v>
      </c>
    </row>
    <row r="78" spans="1:6" x14ac:dyDescent="0.2">
      <c r="A78" s="52" t="s">
        <v>154</v>
      </c>
      <c r="B78" s="53" t="s">
        <v>155</v>
      </c>
      <c r="C78" s="83">
        <f t="shared" si="2"/>
        <v>0</v>
      </c>
      <c r="D78" s="83">
        <f t="shared" si="2"/>
        <v>0</v>
      </c>
      <c r="E78" s="83">
        <f t="shared" si="2"/>
        <v>0</v>
      </c>
      <c r="F78" s="82" t="e">
        <f>(E78*100)/D78</f>
        <v>#DIV/0!</v>
      </c>
    </row>
    <row r="79" spans="1:6" x14ac:dyDescent="0.2">
      <c r="A79" s="54" t="s">
        <v>156</v>
      </c>
      <c r="B79" s="55" t="s">
        <v>157</v>
      </c>
      <c r="C79" s="84">
        <f>C80+C81</f>
        <v>0</v>
      </c>
      <c r="D79" s="84">
        <f>D80+D81</f>
        <v>0</v>
      </c>
      <c r="E79" s="84">
        <f>E80+E81</f>
        <v>0</v>
      </c>
      <c r="F79" s="84" t="e">
        <f>(E79*100)/D79</f>
        <v>#DIV/0!</v>
      </c>
    </row>
    <row r="80" spans="1:6" x14ac:dyDescent="0.2">
      <c r="A80" s="56" t="s">
        <v>158</v>
      </c>
      <c r="B80" s="57" t="s">
        <v>159</v>
      </c>
      <c r="C80" s="85">
        <v>0</v>
      </c>
      <c r="D80" s="85">
        <v>0</v>
      </c>
      <c r="E80" s="85">
        <v>0</v>
      </c>
      <c r="F80" s="85"/>
    </row>
    <row r="81" spans="1:6" x14ac:dyDescent="0.2">
      <c r="A81" s="56" t="s">
        <v>162</v>
      </c>
      <c r="B81" s="57" t="s">
        <v>163</v>
      </c>
      <c r="C81" s="85">
        <v>0</v>
      </c>
      <c r="D81" s="85">
        <v>0</v>
      </c>
      <c r="E81" s="85">
        <v>0</v>
      </c>
      <c r="F81" s="85"/>
    </row>
    <row r="82" spans="1:6" x14ac:dyDescent="0.2">
      <c r="A82" s="50" t="s">
        <v>50</v>
      </c>
      <c r="B82" s="51" t="s">
        <v>51</v>
      </c>
      <c r="C82" s="81">
        <f t="shared" ref="C82:E84" si="3">C83</f>
        <v>2654</v>
      </c>
      <c r="D82" s="81">
        <f t="shared" si="3"/>
        <v>654</v>
      </c>
      <c r="E82" s="81">
        <f t="shared" si="3"/>
        <v>2172.14</v>
      </c>
      <c r="F82" s="82">
        <f>(E82*100)/D82</f>
        <v>332.13149847094803</v>
      </c>
    </row>
    <row r="83" spans="1:6" x14ac:dyDescent="0.2">
      <c r="A83" s="52" t="s">
        <v>58</v>
      </c>
      <c r="B83" s="53" t="s">
        <v>59</v>
      </c>
      <c r="C83" s="83">
        <f t="shared" si="3"/>
        <v>2654</v>
      </c>
      <c r="D83" s="83">
        <f t="shared" si="3"/>
        <v>654</v>
      </c>
      <c r="E83" s="83">
        <f t="shared" si="3"/>
        <v>2172.14</v>
      </c>
      <c r="F83" s="82">
        <f>(E83*100)/D83</f>
        <v>332.13149847094803</v>
      </c>
    </row>
    <row r="84" spans="1:6" x14ac:dyDescent="0.2">
      <c r="A84" s="54" t="s">
        <v>60</v>
      </c>
      <c r="B84" s="55" t="s">
        <v>61</v>
      </c>
      <c r="C84" s="84">
        <f t="shared" si="3"/>
        <v>2654</v>
      </c>
      <c r="D84" s="84">
        <f t="shared" si="3"/>
        <v>654</v>
      </c>
      <c r="E84" s="84">
        <f t="shared" si="3"/>
        <v>2172.14</v>
      </c>
      <c r="F84" s="84">
        <f>(E84*100)/D84</f>
        <v>332.13149847094803</v>
      </c>
    </row>
    <row r="85" spans="1:6" x14ac:dyDescent="0.2">
      <c r="A85" s="56" t="s">
        <v>62</v>
      </c>
      <c r="B85" s="57" t="s">
        <v>63</v>
      </c>
      <c r="C85" s="85">
        <v>2654</v>
      </c>
      <c r="D85" s="85">
        <v>654</v>
      </c>
      <c r="E85" s="85">
        <v>2172.14</v>
      </c>
      <c r="F85" s="85"/>
    </row>
    <row r="86" spans="1:6" x14ac:dyDescent="0.2">
      <c r="A86" s="49" t="s">
        <v>186</v>
      </c>
      <c r="B86" s="49" t="s">
        <v>194</v>
      </c>
      <c r="C86" s="79">
        <f>C87+C91</f>
        <v>100</v>
      </c>
      <c r="D86" s="79">
        <f>D87+D91</f>
        <v>100</v>
      </c>
      <c r="E86" s="79">
        <f>E87+E91</f>
        <v>12476.29</v>
      </c>
      <c r="F86" s="80">
        <f>(E86*100)/D86</f>
        <v>12476.29</v>
      </c>
    </row>
    <row r="87" spans="1:6" x14ac:dyDescent="0.2">
      <c r="A87" s="50" t="s">
        <v>72</v>
      </c>
      <c r="B87" s="51" t="s">
        <v>73</v>
      </c>
      <c r="C87" s="81">
        <f t="shared" ref="C87:E89" si="4">C88</f>
        <v>100</v>
      </c>
      <c r="D87" s="81">
        <f t="shared" si="4"/>
        <v>100</v>
      </c>
      <c r="E87" s="81">
        <f t="shared" si="4"/>
        <v>10118.5</v>
      </c>
      <c r="F87" s="82">
        <f>(E87*100)/D87</f>
        <v>10118.5</v>
      </c>
    </row>
    <row r="88" spans="1:6" x14ac:dyDescent="0.2">
      <c r="A88" s="52" t="s">
        <v>87</v>
      </c>
      <c r="B88" s="53" t="s">
        <v>88</v>
      </c>
      <c r="C88" s="83">
        <f t="shared" si="4"/>
        <v>100</v>
      </c>
      <c r="D88" s="83">
        <f t="shared" si="4"/>
        <v>100</v>
      </c>
      <c r="E88" s="83">
        <f t="shared" si="4"/>
        <v>10118.5</v>
      </c>
      <c r="F88" s="82">
        <f>(E88*100)/D88</f>
        <v>10118.5</v>
      </c>
    </row>
    <row r="89" spans="1:6" x14ac:dyDescent="0.2">
      <c r="A89" s="54" t="s">
        <v>111</v>
      </c>
      <c r="B89" s="55" t="s">
        <v>112</v>
      </c>
      <c r="C89" s="84">
        <f t="shared" si="4"/>
        <v>100</v>
      </c>
      <c r="D89" s="84">
        <f t="shared" si="4"/>
        <v>100</v>
      </c>
      <c r="E89" s="84">
        <f t="shared" si="4"/>
        <v>10118.5</v>
      </c>
      <c r="F89" s="84">
        <f>(E89*100)/D89</f>
        <v>10118.5</v>
      </c>
    </row>
    <row r="90" spans="1:6" x14ac:dyDescent="0.2">
      <c r="A90" s="56" t="s">
        <v>115</v>
      </c>
      <c r="B90" s="57" t="s">
        <v>116</v>
      </c>
      <c r="C90" s="85">
        <v>100</v>
      </c>
      <c r="D90" s="85">
        <v>100</v>
      </c>
      <c r="E90" s="85">
        <v>10118.5</v>
      </c>
      <c r="F90" s="85"/>
    </row>
    <row r="91" spans="1:6" x14ac:dyDescent="0.2">
      <c r="A91" s="50" t="s">
        <v>152</v>
      </c>
      <c r="B91" s="51" t="s">
        <v>153</v>
      </c>
      <c r="C91" s="81">
        <f t="shared" ref="C91:E93" si="5">C92</f>
        <v>0</v>
      </c>
      <c r="D91" s="81">
        <f t="shared" si="5"/>
        <v>0</v>
      </c>
      <c r="E91" s="81">
        <f t="shared" si="5"/>
        <v>2357.79</v>
      </c>
      <c r="F91" s="82" t="e">
        <f>(E91*100)/D91</f>
        <v>#DIV/0!</v>
      </c>
    </row>
    <row r="92" spans="1:6" x14ac:dyDescent="0.2">
      <c r="A92" s="52" t="s">
        <v>154</v>
      </c>
      <c r="B92" s="53" t="s">
        <v>155</v>
      </c>
      <c r="C92" s="83">
        <f t="shared" si="5"/>
        <v>0</v>
      </c>
      <c r="D92" s="83">
        <f t="shared" si="5"/>
        <v>0</v>
      </c>
      <c r="E92" s="83">
        <f t="shared" si="5"/>
        <v>2357.79</v>
      </c>
      <c r="F92" s="82" t="e">
        <f>(E92*100)/D92</f>
        <v>#DIV/0!</v>
      </c>
    </row>
    <row r="93" spans="1:6" x14ac:dyDescent="0.2">
      <c r="A93" s="54" t="s">
        <v>156</v>
      </c>
      <c r="B93" s="55" t="s">
        <v>157</v>
      </c>
      <c r="C93" s="84">
        <f t="shared" si="5"/>
        <v>0</v>
      </c>
      <c r="D93" s="84">
        <f t="shared" si="5"/>
        <v>0</v>
      </c>
      <c r="E93" s="84">
        <f t="shared" si="5"/>
        <v>2357.79</v>
      </c>
      <c r="F93" s="84" t="e">
        <f>(E93*100)/D93</f>
        <v>#DIV/0!</v>
      </c>
    </row>
    <row r="94" spans="1:6" x14ac:dyDescent="0.2">
      <c r="A94" s="56" t="s">
        <v>160</v>
      </c>
      <c r="B94" s="57" t="s">
        <v>161</v>
      </c>
      <c r="C94" s="85">
        <v>0</v>
      </c>
      <c r="D94" s="85">
        <v>0</v>
      </c>
      <c r="E94" s="85">
        <v>2357.79</v>
      </c>
      <c r="F94" s="85"/>
    </row>
    <row r="95" spans="1:6" x14ac:dyDescent="0.2">
      <c r="A95" s="50" t="s">
        <v>50</v>
      </c>
      <c r="B95" s="51" t="s">
        <v>51</v>
      </c>
      <c r="C95" s="81">
        <f t="shared" ref="C95:E97" si="6">C96</f>
        <v>100</v>
      </c>
      <c r="D95" s="81">
        <f t="shared" si="6"/>
        <v>100</v>
      </c>
      <c r="E95" s="81">
        <f t="shared" si="6"/>
        <v>49.42</v>
      </c>
      <c r="F95" s="82">
        <f>(E95*100)/D95</f>
        <v>49.42</v>
      </c>
    </row>
    <row r="96" spans="1:6" x14ac:dyDescent="0.2">
      <c r="A96" s="52" t="s">
        <v>52</v>
      </c>
      <c r="B96" s="53" t="s">
        <v>53</v>
      </c>
      <c r="C96" s="83">
        <f t="shared" si="6"/>
        <v>100</v>
      </c>
      <c r="D96" s="83">
        <f t="shared" si="6"/>
        <v>100</v>
      </c>
      <c r="E96" s="83">
        <f t="shared" si="6"/>
        <v>49.42</v>
      </c>
      <c r="F96" s="82">
        <f>(E96*100)/D96</f>
        <v>49.42</v>
      </c>
    </row>
    <row r="97" spans="1:6" x14ac:dyDescent="0.2">
      <c r="A97" s="54" t="s">
        <v>54</v>
      </c>
      <c r="B97" s="55" t="s">
        <v>55</v>
      </c>
      <c r="C97" s="84">
        <f t="shared" si="6"/>
        <v>100</v>
      </c>
      <c r="D97" s="84">
        <f t="shared" si="6"/>
        <v>100</v>
      </c>
      <c r="E97" s="84">
        <f t="shared" si="6"/>
        <v>49.42</v>
      </c>
      <c r="F97" s="84">
        <f>(E97*100)/D97</f>
        <v>49.42</v>
      </c>
    </row>
    <row r="98" spans="1:6" x14ac:dyDescent="0.2">
      <c r="A98" s="56" t="s">
        <v>56</v>
      </c>
      <c r="B98" s="57" t="s">
        <v>57</v>
      </c>
      <c r="C98" s="85">
        <v>100</v>
      </c>
      <c r="D98" s="85">
        <v>100</v>
      </c>
      <c r="E98" s="85">
        <v>49.42</v>
      </c>
      <c r="F98" s="85"/>
    </row>
    <row r="99" spans="1:6" s="58" customFormat="1" x14ac:dyDescent="0.2"/>
    <row r="100" spans="1:6" s="58" customFormat="1" x14ac:dyDescent="0.2"/>
    <row r="101" spans="1:6" s="58" customFormat="1" x14ac:dyDescent="0.2"/>
    <row r="102" spans="1:6" s="58" customFormat="1" x14ac:dyDescent="0.2"/>
    <row r="103" spans="1:6" s="58" customFormat="1" x14ac:dyDescent="0.2"/>
    <row r="104" spans="1:6" s="58" customFormat="1" x14ac:dyDescent="0.2"/>
    <row r="105" spans="1:6" s="58" customFormat="1" x14ac:dyDescent="0.2"/>
    <row r="106" spans="1:6" s="58" customFormat="1" x14ac:dyDescent="0.2"/>
    <row r="107" spans="1:6" s="58" customFormat="1" x14ac:dyDescent="0.2"/>
    <row r="108" spans="1:6" s="58" customFormat="1" x14ac:dyDescent="0.2"/>
    <row r="109" spans="1:6" s="58" customFormat="1" x14ac:dyDescent="0.2"/>
    <row r="110" spans="1:6" s="58" customFormat="1" x14ac:dyDescent="0.2"/>
    <row r="111" spans="1:6" s="58" customFormat="1" x14ac:dyDescent="0.2"/>
    <row r="112" spans="1:6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="58" customFormat="1" x14ac:dyDescent="0.2"/>
    <row r="1202" s="58" customFormat="1" x14ac:dyDescent="0.2"/>
    <row r="1203" s="58" customFormat="1" x14ac:dyDescent="0.2"/>
    <row r="1204" s="58" customFormat="1" x14ac:dyDescent="0.2"/>
    <row r="1205" s="58" customFormat="1" x14ac:dyDescent="0.2"/>
    <row r="1206" s="58" customFormat="1" x14ac:dyDescent="0.2"/>
    <row r="1207" s="58" customFormat="1" x14ac:dyDescent="0.2"/>
    <row r="1208" s="58" customFormat="1" x14ac:dyDescent="0.2"/>
    <row r="1209" s="58" customFormat="1" x14ac:dyDescent="0.2"/>
    <row r="1210" s="58" customFormat="1" x14ac:dyDescent="0.2"/>
    <row r="1211" s="58" customFormat="1" x14ac:dyDescent="0.2"/>
    <row r="1212" s="58" customFormat="1" x14ac:dyDescent="0.2"/>
    <row r="1213" s="58" customFormat="1" x14ac:dyDescent="0.2"/>
    <row r="1214" s="58" customFormat="1" x14ac:dyDescent="0.2"/>
    <row r="1215" s="58" customFormat="1" x14ac:dyDescent="0.2"/>
    <row r="1216" s="58" customFormat="1" x14ac:dyDescent="0.2"/>
    <row r="1217" s="58" customFormat="1" x14ac:dyDescent="0.2"/>
    <row r="1218" s="58" customFormat="1" x14ac:dyDescent="0.2"/>
    <row r="1219" s="58" customFormat="1" x14ac:dyDescent="0.2"/>
    <row r="1220" s="58" customFormat="1" x14ac:dyDescent="0.2"/>
    <row r="1221" s="58" customFormat="1" x14ac:dyDescent="0.2"/>
    <row r="1222" s="58" customFormat="1" x14ac:dyDescent="0.2"/>
    <row r="1223" s="58" customFormat="1" x14ac:dyDescent="0.2"/>
    <row r="1224" s="58" customFormat="1" x14ac:dyDescent="0.2"/>
    <row r="1225" s="58" customFormat="1" x14ac:dyDescent="0.2"/>
    <row r="1226" s="58" customFormat="1" x14ac:dyDescent="0.2"/>
    <row r="1227" s="58" customFormat="1" x14ac:dyDescent="0.2"/>
    <row r="1228" s="58" customFormat="1" x14ac:dyDescent="0.2"/>
    <row r="1229" s="58" customFormat="1" x14ac:dyDescent="0.2"/>
    <row r="1230" s="58" customFormat="1" x14ac:dyDescent="0.2"/>
    <row r="1231" s="58" customFormat="1" x14ac:dyDescent="0.2"/>
    <row r="1232" s="58" customFormat="1" x14ac:dyDescent="0.2"/>
    <row r="1233" spans="1:3" s="58" customFormat="1" x14ac:dyDescent="0.2"/>
    <row r="1234" spans="1:3" s="58" customFormat="1" x14ac:dyDescent="0.2"/>
    <row r="1235" spans="1:3" s="58" customFormat="1" x14ac:dyDescent="0.2"/>
    <row r="1236" spans="1:3" s="58" customFormat="1" x14ac:dyDescent="0.2"/>
    <row r="1237" spans="1:3" s="58" customFormat="1" x14ac:dyDescent="0.2"/>
    <row r="1238" spans="1:3" s="58" customFormat="1" x14ac:dyDescent="0.2"/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58"/>
      <c r="B1247" s="58"/>
      <c r="C1247" s="58"/>
    </row>
    <row r="1248" spans="1:3" x14ac:dyDescent="0.2">
      <c r="A1248" s="58"/>
      <c r="B1248" s="58"/>
      <c r="C1248" s="58"/>
    </row>
    <row r="1249" spans="1:3" x14ac:dyDescent="0.2">
      <c r="A1249" s="58"/>
      <c r="B1249" s="58"/>
      <c r="C1249" s="58"/>
    </row>
    <row r="1250" spans="1:3" x14ac:dyDescent="0.2">
      <c r="A1250" s="58"/>
      <c r="B1250" s="58"/>
      <c r="C1250" s="58"/>
    </row>
    <row r="1251" spans="1:3" x14ac:dyDescent="0.2">
      <c r="A1251" s="58"/>
      <c r="B1251" s="58"/>
      <c r="C1251" s="58"/>
    </row>
    <row r="1252" spans="1:3" x14ac:dyDescent="0.2">
      <c r="A1252" s="58"/>
      <c r="B1252" s="58"/>
      <c r="C1252" s="58"/>
    </row>
    <row r="1253" spans="1:3" x14ac:dyDescent="0.2">
      <c r="A1253" s="58"/>
      <c r="B1253" s="58"/>
      <c r="C1253" s="58"/>
    </row>
    <row r="1254" spans="1:3" x14ac:dyDescent="0.2">
      <c r="A1254" s="58"/>
      <c r="B1254" s="58"/>
      <c r="C1254" s="58"/>
    </row>
    <row r="1255" spans="1:3" x14ac:dyDescent="0.2">
      <c r="A1255" s="58"/>
      <c r="B1255" s="58"/>
      <c r="C1255" s="58"/>
    </row>
    <row r="1256" spans="1:3" x14ac:dyDescent="0.2">
      <c r="A1256" s="58"/>
      <c r="B1256" s="58"/>
      <c r="C1256" s="58"/>
    </row>
    <row r="1257" spans="1:3" x14ac:dyDescent="0.2">
      <c r="A1257" s="58"/>
      <c r="B1257" s="58"/>
      <c r="C1257" s="58"/>
    </row>
    <row r="1258" spans="1:3" x14ac:dyDescent="0.2">
      <c r="A1258" s="58"/>
      <c r="B1258" s="58"/>
      <c r="C1258" s="58"/>
    </row>
    <row r="1259" spans="1:3" x14ac:dyDescent="0.2">
      <c r="A1259" s="58"/>
      <c r="B1259" s="58"/>
      <c r="C1259" s="58"/>
    </row>
    <row r="1260" spans="1:3" x14ac:dyDescent="0.2">
      <c r="A1260" s="58"/>
      <c r="B1260" s="58"/>
      <c r="C1260" s="58"/>
    </row>
    <row r="1261" spans="1:3" x14ac:dyDescent="0.2">
      <c r="A1261" s="58"/>
      <c r="B1261" s="58"/>
      <c r="C1261" s="58"/>
    </row>
    <row r="1262" spans="1:3" x14ac:dyDescent="0.2">
      <c r="A1262" s="58"/>
      <c r="B1262" s="58"/>
      <c r="C1262" s="58"/>
    </row>
    <row r="1263" spans="1:3" x14ac:dyDescent="0.2">
      <c r="A1263" s="58"/>
      <c r="B1263" s="58"/>
      <c r="C1263" s="58"/>
    </row>
    <row r="1264" spans="1:3" x14ac:dyDescent="0.2">
      <c r="A1264" s="58"/>
      <c r="B1264" s="58"/>
      <c r="C1264" s="58"/>
    </row>
    <row r="1265" spans="1:3" x14ac:dyDescent="0.2">
      <c r="A1265" s="58"/>
      <c r="B1265" s="58"/>
      <c r="C1265" s="58"/>
    </row>
    <row r="1266" spans="1:3" x14ac:dyDescent="0.2">
      <c r="A1266" s="58"/>
      <c r="B1266" s="58"/>
      <c r="C1266" s="58"/>
    </row>
    <row r="1267" spans="1:3" x14ac:dyDescent="0.2">
      <c r="A1267" s="58"/>
      <c r="B1267" s="58"/>
      <c r="C1267" s="58"/>
    </row>
    <row r="1268" spans="1:3" x14ac:dyDescent="0.2">
      <c r="A1268" s="58"/>
      <c r="B1268" s="58"/>
      <c r="C1268" s="58"/>
    </row>
    <row r="1269" spans="1:3" x14ac:dyDescent="0.2">
      <c r="A1269" s="58"/>
      <c r="B1269" s="58"/>
      <c r="C1269" s="58"/>
    </row>
    <row r="1270" spans="1:3" x14ac:dyDescent="0.2">
      <c r="A1270" s="58"/>
      <c r="B1270" s="58"/>
      <c r="C1270" s="58"/>
    </row>
    <row r="1271" spans="1:3" x14ac:dyDescent="0.2">
      <c r="A1271" s="58"/>
      <c r="B1271" s="58"/>
      <c r="C1271" s="58"/>
    </row>
    <row r="1272" spans="1:3" x14ac:dyDescent="0.2">
      <c r="A1272" s="58"/>
      <c r="B1272" s="58"/>
      <c r="C1272" s="58"/>
    </row>
    <row r="1273" spans="1:3" x14ac:dyDescent="0.2">
      <c r="A1273" s="58"/>
      <c r="B1273" s="58"/>
      <c r="C1273" s="58"/>
    </row>
    <row r="1274" spans="1:3" x14ac:dyDescent="0.2">
      <c r="A1274" s="58"/>
      <c r="B1274" s="58"/>
      <c r="C1274" s="58"/>
    </row>
    <row r="1275" spans="1:3" x14ac:dyDescent="0.2">
      <c r="A1275" s="58"/>
      <c r="B1275" s="58"/>
      <c r="C1275" s="58"/>
    </row>
    <row r="1276" spans="1:3" x14ac:dyDescent="0.2">
      <c r="A1276" s="41"/>
      <c r="B1276" s="41"/>
      <c r="C1276" s="41"/>
    </row>
    <row r="1277" spans="1:3" x14ac:dyDescent="0.2">
      <c r="A1277" s="41"/>
      <c r="B1277" s="41"/>
      <c r="C1277" s="41"/>
    </row>
    <row r="1278" spans="1:3" x14ac:dyDescent="0.2">
      <c r="A1278" s="41"/>
      <c r="B1278" s="41"/>
      <c r="C1278" s="41"/>
    </row>
    <row r="1279" spans="1:3" x14ac:dyDescent="0.2">
      <c r="A1279" s="41"/>
      <c r="B1279" s="41"/>
      <c r="C1279" s="41"/>
    </row>
    <row r="1280" spans="1:3" x14ac:dyDescent="0.2">
      <c r="A1280" s="41"/>
      <c r="B1280" s="41"/>
      <c r="C1280" s="41"/>
    </row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  <row r="7926" s="41" customFormat="1" x14ac:dyDescent="0.2"/>
    <row r="7927" s="41" customFormat="1" x14ac:dyDescent="0.2"/>
    <row r="7928" s="41" customFormat="1" x14ac:dyDescent="0.2"/>
    <row r="7929" s="41" customFormat="1" x14ac:dyDescent="0.2"/>
    <row r="7930" s="41" customFormat="1" x14ac:dyDescent="0.2"/>
    <row r="7931" s="41" customFormat="1" x14ac:dyDescent="0.2"/>
    <row r="7932" s="41" customFormat="1" x14ac:dyDescent="0.2"/>
    <row r="7933" s="41" customFormat="1" x14ac:dyDescent="0.2"/>
    <row r="7934" s="41" customFormat="1" x14ac:dyDescent="0.2"/>
    <row r="7935" s="41" customFormat="1" x14ac:dyDescent="0.2"/>
    <row r="7936" s="41" customFormat="1" x14ac:dyDescent="0.2"/>
    <row r="7937" s="41" customFormat="1" x14ac:dyDescent="0.2"/>
    <row r="7938" s="41" customFormat="1" x14ac:dyDescent="0.2"/>
    <row r="7939" s="41" customFormat="1" x14ac:dyDescent="0.2"/>
    <row r="7940" s="41" customFormat="1" x14ac:dyDescent="0.2"/>
    <row r="7941" s="41" customFormat="1" x14ac:dyDescent="0.2"/>
    <row r="7942" s="41" customFormat="1" x14ac:dyDescent="0.2"/>
    <row r="7943" s="41" customFormat="1" x14ac:dyDescent="0.2"/>
    <row r="7944" s="41" customFormat="1" x14ac:dyDescent="0.2"/>
    <row r="7945" s="41" customFormat="1" x14ac:dyDescent="0.2"/>
    <row r="7946" s="41" customFormat="1" x14ac:dyDescent="0.2"/>
    <row r="7947" s="41" customFormat="1" x14ac:dyDescent="0.2"/>
    <row r="7948" s="41" customFormat="1" x14ac:dyDescent="0.2"/>
    <row r="7949" s="41" customFormat="1" x14ac:dyDescent="0.2"/>
    <row r="7950" s="41" customFormat="1" x14ac:dyDescent="0.2"/>
    <row r="7951" s="41" customFormat="1" x14ac:dyDescent="0.2"/>
    <row r="7952" s="41" customFormat="1" x14ac:dyDescent="0.2"/>
    <row r="7953" s="41" customFormat="1" x14ac:dyDescent="0.2"/>
    <row r="7954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Perić</cp:lastModifiedBy>
  <cp:lastPrinted>2023-07-24T12:33:14Z</cp:lastPrinted>
  <dcterms:created xsi:type="dcterms:W3CDTF">2022-08-12T12:51:27Z</dcterms:created>
  <dcterms:modified xsi:type="dcterms:W3CDTF">2025-03-24T13:53:26Z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