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"/>
    </mc:Choice>
  </mc:AlternateContent>
  <xr:revisionPtr revIDLastSave="0" documentId="13_ncr:1_{CF60CC8A-FCE9-43BE-9CA8-D051AAA16A3C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L12" i="1" s="1"/>
  <c r="K11" i="1"/>
  <c r="K14" i="1"/>
  <c r="K13" i="1"/>
  <c r="G25" i="1"/>
  <c r="G24" i="1"/>
  <c r="G12" i="1"/>
  <c r="H12" i="1"/>
  <c r="I12" i="1"/>
  <c r="G15" i="1"/>
  <c r="H15" i="1"/>
  <c r="I15" i="1"/>
  <c r="J15" i="1"/>
  <c r="I16" i="1"/>
  <c r="K10" i="1" l="1"/>
  <c r="J16" i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100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90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C6" i="5" s="1"/>
  <c r="F6" i="5"/>
  <c r="H6" i="5" s="1"/>
  <c r="E6" i="5"/>
  <c r="D6" i="5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L78" i="3"/>
  <c r="K78" i="3"/>
  <c r="J78" i="3"/>
  <c r="I78" i="3"/>
  <c r="H78" i="3"/>
  <c r="G78" i="3"/>
  <c r="L77" i="3"/>
  <c r="K77" i="3"/>
  <c r="L76" i="3"/>
  <c r="K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L19" i="3" s="1"/>
  <c r="I19" i="3"/>
  <c r="H19" i="3"/>
  <c r="G19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6" i="5" l="1"/>
  <c r="K19" i="3"/>
  <c r="K27" i="1"/>
  <c r="J18" i="3"/>
  <c r="K18" i="3" s="1"/>
  <c r="G7" i="5"/>
  <c r="G11" i="3"/>
  <c r="J11" i="3" l="1"/>
  <c r="L18" i="3"/>
  <c r="G10" i="3"/>
  <c r="J10" i="3" l="1"/>
  <c r="L10" i="3" s="1"/>
  <c r="L11" i="3"/>
  <c r="K11" i="3"/>
  <c r="K10" i="3" l="1"/>
</calcChain>
</file>

<file path=xl/sharedStrings.xml><?xml version="1.0" encoding="utf-8"?>
<sst xmlns="http://schemas.openxmlformats.org/spreadsheetml/2006/main" count="451" uniqueCount="203">
  <si>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</si>
  <si>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</si>
  <si>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</si>
  <si>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</si>
  <si>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</si>
  <si>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</si>
  <si>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</si>
  <si>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</si>
  <si>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</si>
  <si>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</si>
  <si>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</si>
  <si>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</si>
  <si>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</si>
  <si>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</si>
  <si>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</si>
  <si>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</si>
  <si>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</si>
  <si>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</si>
  <si>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</si>
  <si>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</si>
  <si>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</si>
  <si>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</si>
  <si>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</si>
  <si>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</si>
  <si>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</si>
  <si>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</si>
  <si>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</si>
  <si>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</si>
  <si>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</si>
  <si>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</si>
  <si>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</si>
  <si>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</si>
  <si>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</si>
  <si>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</si>
  <si>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</si>
  <si>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</si>
  <si>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</si>
  <si>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</si>
  <si>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</si>
  <si>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</si>
  <si>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</si>
  <si>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</si>
  <si>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</si>
  <si>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</si>
  <si>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</si>
  <si>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</si>
  <si>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</si>
  <si>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</si>
  <si>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</si>
  <si>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</si>
  <si>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</si>
  <si>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</si>
  <si>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</si>
  <si>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</si>
  <si>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</si>
  <si>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</si>
  <si>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</si>
  <si>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</si>
  <si>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</si>
  <si>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</si>
  <si>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</si>
  <si>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</si>
  <si>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</si>
  <si>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</si>
  <si>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</si>
  <si>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</si>
  <si>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</si>
  <si>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</si>
  <si>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</si>
  <si>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</si>
  <si>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</si>
  <si>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</si>
  <si>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</si>
  <si>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</si>
  <si>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</si>
  <si>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</si>
  <si>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</si>
  <si>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</si>
  <si>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</si>
  <si>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</si>
  <si>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</si>
  <si>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</si>
  <si>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</si>
  <si>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</si>
  <si>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</si>
  <si>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</si>
  <si>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</si>
  <si>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</si>
  <si>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</si>
  <si>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</si>
  <si>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</si>
  <si>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</si>
  <si>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</si>
  <si>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</si>
  <si>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</si>
  <si>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</si>
  <si>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</si>
  <si>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</si>
  <si>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</si>
  <si>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</si>
  <si>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</si>
  <si>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</si>
  <si>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</si>
  <si>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</si>
  <si>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</si>
  <si>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</si>
  <si>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</si>
  <si>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</si>
  <si>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</si>
  <si>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</si>
  <si>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</si>
  <si>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</si>
  <si>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</si>
  <si>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</si>
  <si>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</si>
  <si>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</si>
  <si>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</si>
  <si>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</si>
  <si>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</si>
  <si>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</si>
  <si>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</si>
  <si>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</si>
  <si>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</si>
  <si>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</si>
  <si>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</si>
  <si>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</si>
  <si>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</si>
  <si>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</si>
  <si>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</si>
  <si>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</si>
  <si>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</si>
  <si>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</si>
  <si>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</si>
  <si>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</si>
  <si>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</si>
  <si>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</si>
  <si>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</si>
  <si>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</si>
  <si>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</si>
  <si>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</si>
  <si>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</si>
  <si>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</si>
  <si>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</si>
  <si>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</si>
  <si>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</si>
  <si>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</si>
  <si>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</si>
  <si>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</si>
  <si>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</si>
  <si>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</si>
  <si>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</si>
  <si>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</si>
  <si>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</si>
  <si>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</si>
  <si>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</si>
  <si>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</si>
  <si>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</si>
  <si>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</si>
  <si>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</si>
  <si>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</si>
  <si>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</si>
  <si>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</si>
  <si>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</si>
  <si>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</si>
  <si>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</si>
  <si>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</si>
  <si>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</si>
  <si>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</si>
  <si>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</si>
  <si>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</si>
  <si>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</si>
  <si>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</si>
  <si>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</si>
  <si>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</si>
  <si>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</si>
  <si>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</si>
  <si>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</si>
  <si>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</si>
  <si>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</si>
  <si>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</si>
  <si>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</si>
  <si>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</si>
  <si>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</si>
  <si>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</si>
  <si>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</si>
  <si>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</si>
  <si>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</si>
  <si>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</si>
  <si>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</si>
  <si>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</si>
  <si>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</si>
  <si>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3470 SPLIT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</si>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</sst>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0" fillId="0" borderId="0" xfId="0" applyNumberFormat="1"/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K6" sqref="K6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6.4" x14ac:dyDescent="0.3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0" t="s">
        <v>8</v>
      </c>
      <c r="C10" s="101"/>
      <c r="D10" s="101"/>
      <c r="E10" s="101"/>
      <c r="F10" s="102"/>
      <c r="G10" s="85">
        <v>2675077.16</v>
      </c>
      <c r="H10" s="86">
        <v>5995105</v>
      </c>
      <c r="I10" s="86">
        <v>5995105</v>
      </c>
      <c r="J10" s="86">
        <v>3143437.9</v>
      </c>
      <c r="K10" s="86">
        <f t="shared" ref="K10:K11" si="0">J10/G10*100</f>
        <v>117.50830768559962</v>
      </c>
      <c r="L10" s="86"/>
    </row>
    <row r="11" spans="2:13" x14ac:dyDescent="0.3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 t="e">
        <f t="shared" si="0"/>
        <v>#DIV/0!</v>
      </c>
      <c r="L11" s="86"/>
    </row>
    <row r="12" spans="2:13" x14ac:dyDescent="0.3">
      <c r="B12" s="97" t="s">
        <v>0</v>
      </c>
      <c r="C12" s="98"/>
      <c r="D12" s="98"/>
      <c r="E12" s="98"/>
      <c r="F12" s="99"/>
      <c r="G12" s="87">
        <f>G10+G11</f>
        <v>2675077.16</v>
      </c>
      <c r="H12" s="87">
        <f t="shared" ref="H12:J12" si="1">H10+H11</f>
        <v>5995105</v>
      </c>
      <c r="I12" s="87">
        <f t="shared" si="1"/>
        <v>5995105</v>
      </c>
      <c r="J12" s="87">
        <f t="shared" si="1"/>
        <v>3143437.9</v>
      </c>
      <c r="K12" s="88">
        <f>J12/G12*100</f>
        <v>117.50830768559962</v>
      </c>
      <c r="L12" s="88">
        <f>J12/I12*100</f>
        <v>52.433408589174</v>
      </c>
    </row>
    <row r="13" spans="2:13" x14ac:dyDescent="0.3">
      <c r="B13" s="113" t="s">
        <v>9</v>
      </c>
      <c r="C13" s="101"/>
      <c r="D13" s="101"/>
      <c r="E13" s="101"/>
      <c r="F13" s="101"/>
      <c r="G13" s="89">
        <v>2671986.09</v>
      </c>
      <c r="H13" s="86">
        <v>5701313</v>
      </c>
      <c r="I13" s="86">
        <v>5701313</v>
      </c>
      <c r="J13" s="86">
        <v>3137241.9</v>
      </c>
      <c r="K13" s="86">
        <f>J13/G13*100</f>
        <v>117.41235898424907</v>
      </c>
      <c r="L13" s="86"/>
    </row>
    <row r="14" spans="2:13" x14ac:dyDescent="0.3">
      <c r="B14" s="103" t="s">
        <v>10</v>
      </c>
      <c r="C14" s="102"/>
      <c r="D14" s="102"/>
      <c r="E14" s="102"/>
      <c r="F14" s="102"/>
      <c r="G14" s="85">
        <v>3091.07</v>
      </c>
      <c r="H14" s="86">
        <v>293792</v>
      </c>
      <c r="I14" s="86">
        <v>293792</v>
      </c>
      <c r="J14" s="86">
        <v>7696</v>
      </c>
      <c r="K14" s="86">
        <f>J14/G14*100</f>
        <v>248.97527393426867</v>
      </c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2675077.1599999997</v>
      </c>
      <c r="H15" s="87">
        <f t="shared" ref="H15:J15" si="2">H13+H14</f>
        <v>5995105</v>
      </c>
      <c r="I15" s="87">
        <f t="shared" si="2"/>
        <v>5995105</v>
      </c>
      <c r="J15" s="87">
        <f t="shared" si="2"/>
        <v>3144937.9</v>
      </c>
      <c r="K15" s="88">
        <f>J15/G15*100</f>
        <v>117.56438083453264</v>
      </c>
      <c r="L15" s="88">
        <f>J15/I15*100</f>
        <v>52.458429001660519</v>
      </c>
    </row>
    <row r="16" spans="2:13" x14ac:dyDescent="0.3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3">H12-H15</f>
        <v>0</v>
      </c>
      <c r="I16" s="90">
        <f t="shared" si="3"/>
        <v>0</v>
      </c>
      <c r="J16" s="90">
        <f t="shared" si="3"/>
        <v>-1500</v>
      </c>
      <c r="K16" s="88" t="e">
        <f>J16/G16*100</f>
        <v>#DIV/0!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6.4" x14ac:dyDescent="0.3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4">H21-H22</f>
        <v>0</v>
      </c>
      <c r="I23" s="92">
        <f t="shared" si="4"/>
        <v>0</v>
      </c>
      <c r="J23" s="92">
        <f t="shared" si="4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0" t="s">
        <v>5</v>
      </c>
      <c r="C24" s="101"/>
      <c r="D24" s="101"/>
      <c r="E24" s="101"/>
      <c r="F24" s="101"/>
      <c r="G24" s="89">
        <f>226.67+1387.98</f>
        <v>1614.65</v>
      </c>
      <c r="H24" s="86">
        <v>4777.55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0" t="s">
        <v>27</v>
      </c>
      <c r="C25" s="101"/>
      <c r="D25" s="101"/>
      <c r="E25" s="101"/>
      <c r="F25" s="101"/>
      <c r="G25" s="89">
        <f>-(3298.97+1478.58)</f>
        <v>-4777.5499999999993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14" t="s">
        <v>29</v>
      </c>
      <c r="C26" s="115"/>
      <c r="D26" s="115"/>
      <c r="E26" s="115"/>
      <c r="F26" s="116"/>
      <c r="G26" s="94">
        <f>G24+G25</f>
        <v>-3162.8999999999992</v>
      </c>
      <c r="H26" s="94">
        <f t="shared" ref="H26:J26" si="5">H24+H25</f>
        <v>4777.55</v>
      </c>
      <c r="I26" s="94">
        <f t="shared" si="5"/>
        <v>0</v>
      </c>
      <c r="J26" s="94">
        <f t="shared" si="5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11" t="s">
        <v>30</v>
      </c>
      <c r="C27" s="111"/>
      <c r="D27" s="111"/>
      <c r="E27" s="111"/>
      <c r="F27" s="111"/>
      <c r="G27" s="94">
        <f>G16+G26</f>
        <v>-3162.8999999999992</v>
      </c>
      <c r="H27" s="94">
        <f t="shared" ref="H27:J27" si="6">H16+H26</f>
        <v>4777.55</v>
      </c>
      <c r="I27" s="94">
        <f t="shared" si="6"/>
        <v>0</v>
      </c>
      <c r="J27" s="94">
        <f t="shared" si="6"/>
        <v>-1500</v>
      </c>
      <c r="K27" s="93">
        <f>J27/G27*100</f>
        <v>47.424831641847682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3"/>
  <sheetViews>
    <sheetView zoomScale="90" zoomScaleNormal="90" workbookViewId="0">
      <selection activeCell="J23" sqref="J23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2675077.1599999997</v>
      </c>
      <c r="H10" s="65">
        <f>H11</f>
        <v>5995105</v>
      </c>
      <c r="I10" s="65">
        <f>I11</f>
        <v>5995105</v>
      </c>
      <c r="J10" s="65">
        <f>J11</f>
        <v>3143437.9000000008</v>
      </c>
      <c r="K10" s="69">
        <f t="shared" ref="K10:K21" si="0">(J10*100)/G10</f>
        <v>117.50830768559966</v>
      </c>
      <c r="L10" s="69">
        <f t="shared" ref="L10:L21" si="1">(J10*100)/I10</f>
        <v>52.433408589174014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2675077.1599999997</v>
      </c>
      <c r="H11" s="65">
        <f>H12+H15+H18</f>
        <v>5995105</v>
      </c>
      <c r="I11" s="65">
        <f>I12+I15+I18</f>
        <v>5995105</v>
      </c>
      <c r="J11" s="65">
        <f>J12+J15+J18</f>
        <v>3143437.9000000008</v>
      </c>
      <c r="K11" s="65">
        <f t="shared" si="0"/>
        <v>117.50830768559966</v>
      </c>
      <c r="L11" s="65">
        <f t="shared" si="1"/>
        <v>52.433408589174014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10</v>
      </c>
      <c r="I12" s="65">
        <f t="shared" si="2"/>
        <v>10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10</v>
      </c>
      <c r="I13" s="65">
        <f t="shared" si="2"/>
        <v>10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10</v>
      </c>
      <c r="I14" s="66">
        <v>10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1800</v>
      </c>
      <c r="I15" s="65">
        <f t="shared" si="3"/>
        <v>1800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1800</v>
      </c>
      <c r="I16" s="65">
        <f t="shared" si="3"/>
        <v>1800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1800</v>
      </c>
      <c r="I17" s="66">
        <v>1800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2675077.1599999997</v>
      </c>
      <c r="H18" s="65">
        <f>H19</f>
        <v>5993295</v>
      </c>
      <c r="I18" s="65">
        <f>I19</f>
        <v>5993295</v>
      </c>
      <c r="J18" s="65">
        <f>J19</f>
        <v>3143437.9000000008</v>
      </c>
      <c r="K18" s="65">
        <f t="shared" si="0"/>
        <v>117.50830768559966</v>
      </c>
      <c r="L18" s="65">
        <f t="shared" si="1"/>
        <v>52.449243696497511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2675077.1599999997</v>
      </c>
      <c r="H19" s="65">
        <f>H20+H21</f>
        <v>5993295</v>
      </c>
      <c r="I19" s="65">
        <f>I20+I21</f>
        <v>5993295</v>
      </c>
      <c r="J19" s="65">
        <f>J20+J21</f>
        <v>3143437.9000000008</v>
      </c>
      <c r="K19" s="65">
        <f t="shared" si="0"/>
        <v>117.50830768559966</v>
      </c>
      <c r="L19" s="65">
        <f t="shared" si="1"/>
        <v>52.449243696497511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89">
        <v>2671986.09</v>
      </c>
      <c r="H20" s="66">
        <v>5699503</v>
      </c>
      <c r="I20" s="66">
        <v>5699503</v>
      </c>
      <c r="J20" s="66">
        <v>3135741.9000000008</v>
      </c>
      <c r="K20" s="66">
        <f t="shared" si="0"/>
        <v>117.35622096745274</v>
      </c>
      <c r="L20" s="66">
        <f t="shared" si="1"/>
        <v>55.017812956673602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85">
        <v>3091.07</v>
      </c>
      <c r="H21" s="66">
        <v>293792</v>
      </c>
      <c r="I21" s="66">
        <v>293792</v>
      </c>
      <c r="J21" s="66">
        <v>7696</v>
      </c>
      <c r="K21" s="66">
        <f t="shared" si="0"/>
        <v>248.9752739342687</v>
      </c>
      <c r="L21" s="66">
        <f t="shared" si="1"/>
        <v>2.619540355081146</v>
      </c>
    </row>
    <row r="22" spans="2:12" x14ac:dyDescent="0.3">
      <c r="F22" s="35"/>
    </row>
    <row r="23" spans="2:12" x14ac:dyDescent="0.3">
      <c r="F23" s="35"/>
      <c r="J23" s="123"/>
    </row>
    <row r="24" spans="2:12" ht="36.75" customHeight="1" x14ac:dyDescent="0.3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3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3">
      <c r="B26" s="65"/>
      <c r="C26" s="66"/>
      <c r="D26" s="67"/>
      <c r="E26" s="68"/>
      <c r="F26" s="8" t="s">
        <v>21</v>
      </c>
      <c r="G26" s="65">
        <f>G27+G72</f>
        <v>2675077.1599999997</v>
      </c>
      <c r="H26" s="65">
        <f>H27+H72</f>
        <v>5995105</v>
      </c>
      <c r="I26" s="65">
        <f>I27+I72</f>
        <v>5995105</v>
      </c>
      <c r="J26" s="65">
        <f>J27+J72</f>
        <v>3144937.9000000004</v>
      </c>
      <c r="K26" s="70">
        <f t="shared" ref="K26:K57" si="4">(J26*100)/G26</f>
        <v>117.56438083453266</v>
      </c>
      <c r="L26" s="70">
        <f t="shared" ref="L26:L57" si="5">(J26*100)/I26</f>
        <v>52.458429001660519</v>
      </c>
    </row>
    <row r="27" spans="2:12" x14ac:dyDescent="0.3">
      <c r="B27" s="65" t="s">
        <v>72</v>
      </c>
      <c r="C27" s="65"/>
      <c r="D27" s="65"/>
      <c r="E27" s="65"/>
      <c r="F27" s="65" t="s">
        <v>73</v>
      </c>
      <c r="G27" s="65">
        <f>G28+G37+G67</f>
        <v>2671986.09</v>
      </c>
      <c r="H27" s="65">
        <f>H28+H37+H67</f>
        <v>5701313</v>
      </c>
      <c r="I27" s="65">
        <f>I28+I37+I67</f>
        <v>5701313</v>
      </c>
      <c r="J27" s="65">
        <f>J28+J37+J67</f>
        <v>3137241.9000000004</v>
      </c>
      <c r="K27" s="65">
        <f t="shared" si="4"/>
        <v>117.41235898424905</v>
      </c>
      <c r="L27" s="65">
        <f t="shared" si="5"/>
        <v>55.026656140436423</v>
      </c>
    </row>
    <row r="28" spans="2:12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2300301.69</v>
      </c>
      <c r="H28" s="65">
        <f>H29+H32+H34</f>
        <v>4671555</v>
      </c>
      <c r="I28" s="65">
        <f>I29+I32+I34</f>
        <v>4671555</v>
      </c>
      <c r="J28" s="65">
        <f>J29+J32+J34</f>
        <v>2671344.2600000002</v>
      </c>
      <c r="K28" s="65">
        <f t="shared" si="4"/>
        <v>116.13016986480586</v>
      </c>
      <c r="L28" s="65">
        <f t="shared" si="5"/>
        <v>57.183191892207198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G30+G31</f>
        <v>1876501.16</v>
      </c>
      <c r="H29" s="65">
        <f>H30+H31</f>
        <v>3782000</v>
      </c>
      <c r="I29" s="65">
        <f>I30+I31</f>
        <v>3782000</v>
      </c>
      <c r="J29" s="65">
        <f>J30+J31</f>
        <v>2172253.35</v>
      </c>
      <c r="K29" s="65">
        <f t="shared" si="4"/>
        <v>115.76083171725831</v>
      </c>
      <c r="L29" s="65">
        <f t="shared" si="5"/>
        <v>57.436630089899523</v>
      </c>
    </row>
    <row r="30" spans="2:12" x14ac:dyDescent="0.3">
      <c r="B30" s="66"/>
      <c r="C30" s="66"/>
      <c r="D30" s="66"/>
      <c r="E30" s="66" t="s">
        <v>78</v>
      </c>
      <c r="F30" s="66" t="s">
        <v>79</v>
      </c>
      <c r="G30" s="66">
        <v>1862103.28</v>
      </c>
      <c r="H30" s="66">
        <v>3734000</v>
      </c>
      <c r="I30" s="66">
        <v>3734000</v>
      </c>
      <c r="J30" s="66">
        <v>2157208.7400000002</v>
      </c>
      <c r="K30" s="66">
        <f t="shared" si="4"/>
        <v>115.84796413655422</v>
      </c>
      <c r="L30" s="66">
        <f t="shared" si="5"/>
        <v>57.772060524906266</v>
      </c>
    </row>
    <row r="31" spans="2:12" x14ac:dyDescent="0.3">
      <c r="B31" s="66"/>
      <c r="C31" s="66"/>
      <c r="D31" s="66"/>
      <c r="E31" s="66" t="s">
        <v>80</v>
      </c>
      <c r="F31" s="66" t="s">
        <v>81</v>
      </c>
      <c r="G31" s="66">
        <v>14397.88</v>
      </c>
      <c r="H31" s="66">
        <v>48000</v>
      </c>
      <c r="I31" s="66">
        <v>48000</v>
      </c>
      <c r="J31" s="66">
        <v>15044.61</v>
      </c>
      <c r="K31" s="66">
        <f t="shared" si="4"/>
        <v>104.49184185449525</v>
      </c>
      <c r="L31" s="66">
        <f t="shared" si="5"/>
        <v>31.342937500000001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</f>
        <v>57187.39</v>
      </c>
      <c r="H32" s="65">
        <f>H33</f>
        <v>150525</v>
      </c>
      <c r="I32" s="65">
        <f>I33</f>
        <v>150525</v>
      </c>
      <c r="J32" s="65">
        <f>J33</f>
        <v>74090.89</v>
      </c>
      <c r="K32" s="65">
        <f t="shared" si="4"/>
        <v>129.55808964178991</v>
      </c>
      <c r="L32" s="65">
        <f t="shared" si="5"/>
        <v>49.221650888556717</v>
      </c>
    </row>
    <row r="33" spans="2:12" x14ac:dyDescent="0.3">
      <c r="B33" s="66"/>
      <c r="C33" s="66"/>
      <c r="D33" s="66"/>
      <c r="E33" s="66" t="s">
        <v>84</v>
      </c>
      <c r="F33" s="66" t="s">
        <v>83</v>
      </c>
      <c r="G33" s="66">
        <v>57187.39</v>
      </c>
      <c r="H33" s="66">
        <v>150525</v>
      </c>
      <c r="I33" s="66">
        <v>150525</v>
      </c>
      <c r="J33" s="66">
        <v>74090.89</v>
      </c>
      <c r="K33" s="66">
        <f t="shared" si="4"/>
        <v>129.55808964178991</v>
      </c>
      <c r="L33" s="66">
        <f t="shared" si="5"/>
        <v>49.221650888556717</v>
      </c>
    </row>
    <row r="34" spans="2:12" x14ac:dyDescent="0.3">
      <c r="B34" s="65"/>
      <c r="C34" s="65"/>
      <c r="D34" s="65" t="s">
        <v>85</v>
      </c>
      <c r="E34" s="65"/>
      <c r="F34" s="65" t="s">
        <v>86</v>
      </c>
      <c r="G34" s="65">
        <f>G35+G36</f>
        <v>366613.14</v>
      </c>
      <c r="H34" s="65">
        <f>H35+H36</f>
        <v>739030</v>
      </c>
      <c r="I34" s="65">
        <f>I35+I36</f>
        <v>739030</v>
      </c>
      <c r="J34" s="65">
        <f>J35+J36</f>
        <v>425000.02</v>
      </c>
      <c r="K34" s="65">
        <f t="shared" si="4"/>
        <v>115.92601945473095</v>
      </c>
      <c r="L34" s="65">
        <f t="shared" si="5"/>
        <v>57.507817003369283</v>
      </c>
    </row>
    <row r="35" spans="2:12" x14ac:dyDescent="0.3">
      <c r="B35" s="66"/>
      <c r="C35" s="66"/>
      <c r="D35" s="66"/>
      <c r="E35" s="66" t="s">
        <v>87</v>
      </c>
      <c r="F35" s="66" t="s">
        <v>88</v>
      </c>
      <c r="G35" s="66">
        <v>56990.47</v>
      </c>
      <c r="H35" s="66">
        <v>624030</v>
      </c>
      <c r="I35" s="66">
        <v>624030</v>
      </c>
      <c r="J35" s="66">
        <v>69341.19</v>
      </c>
      <c r="K35" s="66">
        <f t="shared" si="4"/>
        <v>121.67155315616803</v>
      </c>
      <c r="L35" s="66">
        <f t="shared" si="5"/>
        <v>11.111835969424547</v>
      </c>
    </row>
    <row r="36" spans="2:12" x14ac:dyDescent="0.3">
      <c r="B36" s="66"/>
      <c r="C36" s="66"/>
      <c r="D36" s="66"/>
      <c r="E36" s="66" t="s">
        <v>89</v>
      </c>
      <c r="F36" s="66" t="s">
        <v>90</v>
      </c>
      <c r="G36" s="66">
        <v>309622.67</v>
      </c>
      <c r="H36" s="66">
        <v>115000</v>
      </c>
      <c r="I36" s="66">
        <v>115000</v>
      </c>
      <c r="J36" s="66">
        <v>355658.83</v>
      </c>
      <c r="K36" s="66">
        <f t="shared" si="4"/>
        <v>114.86847200174329</v>
      </c>
      <c r="L36" s="66">
        <f t="shared" si="5"/>
        <v>309.26854782608694</v>
      </c>
    </row>
    <row r="37" spans="2:12" x14ac:dyDescent="0.3">
      <c r="B37" s="65"/>
      <c r="C37" s="65" t="s">
        <v>91</v>
      </c>
      <c r="D37" s="65"/>
      <c r="E37" s="65"/>
      <c r="F37" s="65" t="s">
        <v>92</v>
      </c>
      <c r="G37" s="65">
        <f>G38+G43+G49+G59+G61</f>
        <v>370978.35</v>
      </c>
      <c r="H37" s="65">
        <f>H38+H43+H49+H59+H61</f>
        <v>1024110</v>
      </c>
      <c r="I37" s="65">
        <f>I38+I43+I49+I59+I61</f>
        <v>1024110</v>
      </c>
      <c r="J37" s="65">
        <f>J38+J43+J49+J59+J61</f>
        <v>463546.67000000004</v>
      </c>
      <c r="K37" s="65">
        <f t="shared" si="4"/>
        <v>124.95248577174382</v>
      </c>
      <c r="L37" s="65">
        <f t="shared" si="5"/>
        <v>45.263367216412298</v>
      </c>
    </row>
    <row r="38" spans="2:12" x14ac:dyDescent="0.3">
      <c r="B38" s="65"/>
      <c r="C38" s="65"/>
      <c r="D38" s="65" t="s">
        <v>93</v>
      </c>
      <c r="E38" s="65"/>
      <c r="F38" s="65" t="s">
        <v>94</v>
      </c>
      <c r="G38" s="65">
        <f>G39+G40+G41+G42</f>
        <v>31964.340000000004</v>
      </c>
      <c r="H38" s="65">
        <f>H39+H40+H41+H42</f>
        <v>77200</v>
      </c>
      <c r="I38" s="65">
        <f>I39+I40+I41+I42</f>
        <v>77200</v>
      </c>
      <c r="J38" s="65">
        <f>J39+J40+J41+J42</f>
        <v>31283.699999999997</v>
      </c>
      <c r="K38" s="65">
        <f t="shared" si="4"/>
        <v>97.870627080052316</v>
      </c>
      <c r="L38" s="65">
        <f t="shared" si="5"/>
        <v>40.522927461139894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7371.6</v>
      </c>
      <c r="H39" s="66">
        <v>15000</v>
      </c>
      <c r="I39" s="66">
        <v>15000</v>
      </c>
      <c r="J39" s="66">
        <v>5490.4</v>
      </c>
      <c r="K39" s="66">
        <f t="shared" si="4"/>
        <v>74.480438439416133</v>
      </c>
      <c r="L39" s="66">
        <f t="shared" si="5"/>
        <v>36.602666666666664</v>
      </c>
    </row>
    <row r="40" spans="2:12" x14ac:dyDescent="0.3">
      <c r="B40" s="66"/>
      <c r="C40" s="66"/>
      <c r="D40" s="66"/>
      <c r="E40" s="66" t="s">
        <v>97</v>
      </c>
      <c r="F40" s="66" t="s">
        <v>98</v>
      </c>
      <c r="G40" s="66">
        <v>24369.66</v>
      </c>
      <c r="H40" s="66">
        <v>57000</v>
      </c>
      <c r="I40" s="66">
        <v>57000</v>
      </c>
      <c r="J40" s="66">
        <v>25668.3</v>
      </c>
      <c r="K40" s="66">
        <f t="shared" si="4"/>
        <v>105.32892128983335</v>
      </c>
      <c r="L40" s="66">
        <f t="shared" si="5"/>
        <v>45.032105263157895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223.08</v>
      </c>
      <c r="H41" s="66">
        <v>5000</v>
      </c>
      <c r="I41" s="66">
        <v>5000</v>
      </c>
      <c r="J41" s="66">
        <v>125</v>
      </c>
      <c r="K41" s="66">
        <f t="shared" si="4"/>
        <v>56.033709879863721</v>
      </c>
      <c r="L41" s="66">
        <f t="shared" si="5"/>
        <v>2.5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200</v>
      </c>
      <c r="I42" s="66">
        <v>200</v>
      </c>
      <c r="J42" s="66">
        <v>0</v>
      </c>
      <c r="K42" s="66" t="e">
        <f t="shared" si="4"/>
        <v>#DIV/0!</v>
      </c>
      <c r="L42" s="66">
        <f t="shared" si="5"/>
        <v>0</v>
      </c>
    </row>
    <row r="43" spans="2:12" x14ac:dyDescent="0.3">
      <c r="B43" s="65"/>
      <c r="C43" s="65"/>
      <c r="D43" s="65" t="s">
        <v>103</v>
      </c>
      <c r="E43" s="65"/>
      <c r="F43" s="65" t="s">
        <v>104</v>
      </c>
      <c r="G43" s="65">
        <f>G44+G45+G46+G47+G48</f>
        <v>59542.64</v>
      </c>
      <c r="H43" s="65">
        <f>H44+H45+H46+H47+H48</f>
        <v>226800</v>
      </c>
      <c r="I43" s="65">
        <f>I44+I45+I46+I47+I48</f>
        <v>226800</v>
      </c>
      <c r="J43" s="65">
        <f>J44+J45+J46+J47+J48</f>
        <v>64057.81</v>
      </c>
      <c r="K43" s="65">
        <f t="shared" si="4"/>
        <v>107.58308667536407</v>
      </c>
      <c r="L43" s="65">
        <f t="shared" si="5"/>
        <v>28.24418430335097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19996.87</v>
      </c>
      <c r="H44" s="66">
        <v>49800</v>
      </c>
      <c r="I44" s="66">
        <v>49800</v>
      </c>
      <c r="J44" s="66">
        <v>24255.919999999998</v>
      </c>
      <c r="K44" s="66">
        <f t="shared" si="4"/>
        <v>121.29858322827523</v>
      </c>
      <c r="L44" s="66">
        <f t="shared" si="5"/>
        <v>48.706666666666663</v>
      </c>
    </row>
    <row r="45" spans="2:12" x14ac:dyDescent="0.3">
      <c r="B45" s="66"/>
      <c r="C45" s="66"/>
      <c r="D45" s="66"/>
      <c r="E45" s="66" t="s">
        <v>107</v>
      </c>
      <c r="F45" s="66" t="s">
        <v>108</v>
      </c>
      <c r="G45" s="66">
        <v>37834.080000000002</v>
      </c>
      <c r="H45" s="66">
        <v>170000</v>
      </c>
      <c r="I45" s="66">
        <v>170000</v>
      </c>
      <c r="J45" s="66">
        <v>38694.67</v>
      </c>
      <c r="K45" s="66">
        <f t="shared" si="4"/>
        <v>102.27464233304998</v>
      </c>
      <c r="L45" s="66">
        <f t="shared" si="5"/>
        <v>22.761570588235294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482.57</v>
      </c>
      <c r="H46" s="66">
        <v>3000</v>
      </c>
      <c r="I46" s="66">
        <v>3000</v>
      </c>
      <c r="J46" s="66">
        <v>375.97</v>
      </c>
      <c r="K46" s="66">
        <f t="shared" si="4"/>
        <v>77.909940526762952</v>
      </c>
      <c r="L46" s="66">
        <f t="shared" si="5"/>
        <v>12.532333333333334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376</v>
      </c>
      <c r="H47" s="66">
        <v>3000</v>
      </c>
      <c r="I47" s="66">
        <v>3000</v>
      </c>
      <c r="J47" s="66">
        <v>0</v>
      </c>
      <c r="K47" s="66">
        <f t="shared" si="4"/>
        <v>0</v>
      </c>
      <c r="L47" s="66">
        <f t="shared" si="5"/>
        <v>0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853.12</v>
      </c>
      <c r="H48" s="66">
        <v>1000</v>
      </c>
      <c r="I48" s="66">
        <v>1000</v>
      </c>
      <c r="J48" s="66">
        <v>731.25</v>
      </c>
      <c r="K48" s="66">
        <f t="shared" si="4"/>
        <v>85.71478807201801</v>
      </c>
      <c r="L48" s="66">
        <f t="shared" si="5"/>
        <v>73.125</v>
      </c>
    </row>
    <row r="49" spans="2:12" x14ac:dyDescent="0.3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273467.36999999994</v>
      </c>
      <c r="H49" s="65">
        <f>H50+H51+H52+H53+H54+H55+H56+H57+H58</f>
        <v>701210</v>
      </c>
      <c r="I49" s="65">
        <f>I50+I51+I52+I53+I54+I55+I56+I57+I58</f>
        <v>701210</v>
      </c>
      <c r="J49" s="65">
        <f>J50+J51+J52+J53+J54+J55+J56+J57+J58</f>
        <v>365567.74000000005</v>
      </c>
      <c r="K49" s="65">
        <f t="shared" si="4"/>
        <v>133.67874200128523</v>
      </c>
      <c r="L49" s="65">
        <f t="shared" si="5"/>
        <v>52.133845780864505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30535.05</v>
      </c>
      <c r="H50" s="66">
        <v>65000</v>
      </c>
      <c r="I50" s="66">
        <v>65000</v>
      </c>
      <c r="J50" s="66">
        <v>33863.26</v>
      </c>
      <c r="K50" s="66">
        <f t="shared" si="4"/>
        <v>110.89963828452876</v>
      </c>
      <c r="L50" s="66">
        <f t="shared" si="5"/>
        <v>52.097323076923075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26775.59</v>
      </c>
      <c r="H51" s="66">
        <v>85000</v>
      </c>
      <c r="I51" s="66">
        <v>85000</v>
      </c>
      <c r="J51" s="66">
        <v>11069.75</v>
      </c>
      <c r="K51" s="66">
        <f t="shared" si="4"/>
        <v>41.342693102187475</v>
      </c>
      <c r="L51" s="66">
        <f t="shared" si="5"/>
        <v>13.023235294117647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5148.8500000000004</v>
      </c>
      <c r="H52" s="66">
        <v>10000</v>
      </c>
      <c r="I52" s="66">
        <v>10000</v>
      </c>
      <c r="J52" s="66">
        <v>100</v>
      </c>
      <c r="K52" s="66">
        <f t="shared" si="4"/>
        <v>1.9421812637773481</v>
      </c>
      <c r="L52" s="66">
        <f t="shared" si="5"/>
        <v>1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3236.13</v>
      </c>
      <c r="H53" s="66">
        <v>9000</v>
      </c>
      <c r="I53" s="66">
        <v>9000</v>
      </c>
      <c r="J53" s="66">
        <v>3209.15</v>
      </c>
      <c r="K53" s="66">
        <f t="shared" si="4"/>
        <v>99.166288128103631</v>
      </c>
      <c r="L53" s="66">
        <f t="shared" si="5"/>
        <v>35.657222222222224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7315.2</v>
      </c>
      <c r="H54" s="66">
        <v>17000</v>
      </c>
      <c r="I54" s="66">
        <v>17000</v>
      </c>
      <c r="J54" s="66">
        <v>7788.8</v>
      </c>
      <c r="K54" s="66">
        <f t="shared" si="4"/>
        <v>106.47419072615924</v>
      </c>
      <c r="L54" s="66">
        <f t="shared" si="5"/>
        <v>45.816470588235298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2438.9</v>
      </c>
      <c r="H55" s="66">
        <v>10000</v>
      </c>
      <c r="I55" s="66">
        <v>10000</v>
      </c>
      <c r="J55" s="66">
        <v>1670</v>
      </c>
      <c r="K55" s="66">
        <f t="shared" si="4"/>
        <v>68.473492148099552</v>
      </c>
      <c r="L55" s="66">
        <f t="shared" si="5"/>
        <v>16.7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196669.5</v>
      </c>
      <c r="H56" s="66">
        <v>500010</v>
      </c>
      <c r="I56" s="66">
        <v>500010</v>
      </c>
      <c r="J56" s="66">
        <v>302760.61</v>
      </c>
      <c r="K56" s="66">
        <f t="shared" si="4"/>
        <v>153.9438550461561</v>
      </c>
      <c r="L56" s="66">
        <f t="shared" si="5"/>
        <v>60.550910981780362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8.3000000000000007</v>
      </c>
      <c r="H57" s="66">
        <v>200</v>
      </c>
      <c r="I57" s="66">
        <v>200</v>
      </c>
      <c r="J57" s="66">
        <v>9.9600000000000009</v>
      </c>
      <c r="K57" s="66">
        <f t="shared" si="4"/>
        <v>119.99999999999999</v>
      </c>
      <c r="L57" s="66">
        <f t="shared" si="5"/>
        <v>4.9800000000000004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1339.85</v>
      </c>
      <c r="H58" s="66">
        <v>5000</v>
      </c>
      <c r="I58" s="66">
        <v>5000</v>
      </c>
      <c r="J58" s="66">
        <v>5096.21</v>
      </c>
      <c r="K58" s="66">
        <f t="shared" ref="K58:K82" si="6">(J58*100)/G58</f>
        <v>380.35675635332314</v>
      </c>
      <c r="L58" s="66">
        <f t="shared" ref="L58:L82" si="7">(J58*100)/I58</f>
        <v>101.9242</v>
      </c>
    </row>
    <row r="59" spans="2:12" x14ac:dyDescent="0.3">
      <c r="B59" s="65"/>
      <c r="C59" s="65"/>
      <c r="D59" s="65" t="s">
        <v>135</v>
      </c>
      <c r="E59" s="65"/>
      <c r="F59" s="65" t="s">
        <v>136</v>
      </c>
      <c r="G59" s="65">
        <f>G60</f>
        <v>2000</v>
      </c>
      <c r="H59" s="65">
        <f>H60</f>
        <v>7000</v>
      </c>
      <c r="I59" s="65">
        <f>I60</f>
        <v>7000</v>
      </c>
      <c r="J59" s="65">
        <f>J60</f>
        <v>1581.2</v>
      </c>
      <c r="K59" s="65">
        <f t="shared" si="6"/>
        <v>79.06</v>
      </c>
      <c r="L59" s="65">
        <f t="shared" si="7"/>
        <v>22.588571428571427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2000</v>
      </c>
      <c r="H60" s="66">
        <v>7000</v>
      </c>
      <c r="I60" s="66">
        <v>7000</v>
      </c>
      <c r="J60" s="66">
        <v>1581.2</v>
      </c>
      <c r="K60" s="66">
        <f t="shared" si="6"/>
        <v>79.06</v>
      </c>
      <c r="L60" s="66">
        <f t="shared" si="7"/>
        <v>22.588571428571427</v>
      </c>
    </row>
    <row r="61" spans="2:12" x14ac:dyDescent="0.3">
      <c r="B61" s="65"/>
      <c r="C61" s="65"/>
      <c r="D61" s="65" t="s">
        <v>139</v>
      </c>
      <c r="E61" s="65"/>
      <c r="F61" s="65" t="s">
        <v>140</v>
      </c>
      <c r="G61" s="65">
        <f>G62+G63+G64+G65+G66</f>
        <v>4004</v>
      </c>
      <c r="H61" s="65">
        <f>H62+H63+H64+H65+H66</f>
        <v>11900</v>
      </c>
      <c r="I61" s="65">
        <f>I62+I63+I64+I65+I66</f>
        <v>11900</v>
      </c>
      <c r="J61" s="65">
        <f>J62+J63+J64+J65+J66</f>
        <v>1056.22</v>
      </c>
      <c r="K61" s="65">
        <f t="shared" si="6"/>
        <v>26.37912087912088</v>
      </c>
      <c r="L61" s="65">
        <f t="shared" si="7"/>
        <v>8.8757983193277319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2039.21</v>
      </c>
      <c r="H62" s="66">
        <v>3500</v>
      </c>
      <c r="I62" s="66">
        <v>3500</v>
      </c>
      <c r="J62" s="66">
        <v>0</v>
      </c>
      <c r="K62" s="66">
        <f t="shared" si="6"/>
        <v>0</v>
      </c>
      <c r="L62" s="66">
        <f t="shared" si="7"/>
        <v>0</v>
      </c>
    </row>
    <row r="63" spans="2:12" x14ac:dyDescent="0.3">
      <c r="B63" s="66"/>
      <c r="C63" s="66"/>
      <c r="D63" s="66"/>
      <c r="E63" s="66" t="s">
        <v>143</v>
      </c>
      <c r="F63" s="66" t="s">
        <v>144</v>
      </c>
      <c r="G63" s="66">
        <v>1039.76</v>
      </c>
      <c r="H63" s="66">
        <v>4000</v>
      </c>
      <c r="I63" s="66">
        <v>4000</v>
      </c>
      <c r="J63" s="66">
        <v>397.41</v>
      </c>
      <c r="K63" s="66">
        <f t="shared" si="6"/>
        <v>38.221320304685698</v>
      </c>
      <c r="L63" s="66">
        <f t="shared" si="7"/>
        <v>9.9352499999999999</v>
      </c>
    </row>
    <row r="64" spans="2:12" x14ac:dyDescent="0.3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200</v>
      </c>
      <c r="I64" s="66">
        <v>200</v>
      </c>
      <c r="J64" s="66">
        <v>0</v>
      </c>
      <c r="K64" s="66" t="e">
        <f t="shared" si="6"/>
        <v>#DIV/0!</v>
      </c>
      <c r="L64" s="66">
        <f t="shared" si="7"/>
        <v>0</v>
      </c>
    </row>
    <row r="65" spans="2:12" x14ac:dyDescent="0.3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200</v>
      </c>
      <c r="I65" s="66">
        <v>200</v>
      </c>
      <c r="J65" s="66">
        <v>0</v>
      </c>
      <c r="K65" s="66" t="e">
        <f t="shared" si="6"/>
        <v>#DIV/0!</v>
      </c>
      <c r="L65" s="66">
        <f t="shared" si="7"/>
        <v>0</v>
      </c>
    </row>
    <row r="66" spans="2:12" x14ac:dyDescent="0.3">
      <c r="B66" s="66"/>
      <c r="C66" s="66"/>
      <c r="D66" s="66"/>
      <c r="E66" s="66" t="s">
        <v>149</v>
      </c>
      <c r="F66" s="66" t="s">
        <v>140</v>
      </c>
      <c r="G66" s="66">
        <v>925.03</v>
      </c>
      <c r="H66" s="66">
        <v>4000</v>
      </c>
      <c r="I66" s="66">
        <v>4000</v>
      </c>
      <c r="J66" s="66">
        <v>658.81</v>
      </c>
      <c r="K66" s="66">
        <f t="shared" si="6"/>
        <v>71.220392852123723</v>
      </c>
      <c r="L66" s="66">
        <f t="shared" si="7"/>
        <v>16.47025</v>
      </c>
    </row>
    <row r="67" spans="2:12" x14ac:dyDescent="0.3">
      <c r="B67" s="65"/>
      <c r="C67" s="65" t="s">
        <v>150</v>
      </c>
      <c r="D67" s="65"/>
      <c r="E67" s="65"/>
      <c r="F67" s="65" t="s">
        <v>151</v>
      </c>
      <c r="G67" s="65">
        <f>G68+G70</f>
        <v>706.05</v>
      </c>
      <c r="H67" s="65">
        <f>H68+H70</f>
        <v>5648</v>
      </c>
      <c r="I67" s="65">
        <f>I68+I70</f>
        <v>5648</v>
      </c>
      <c r="J67" s="65">
        <f>J68+J70</f>
        <v>2350.9700000000003</v>
      </c>
      <c r="K67" s="65">
        <f t="shared" si="6"/>
        <v>332.97500177041286</v>
      </c>
      <c r="L67" s="65">
        <f t="shared" si="7"/>
        <v>41.624822946175641</v>
      </c>
    </row>
    <row r="68" spans="2:12" x14ac:dyDescent="0.3">
      <c r="B68" s="65"/>
      <c r="C68" s="65"/>
      <c r="D68" s="65" t="s">
        <v>152</v>
      </c>
      <c r="E68" s="65"/>
      <c r="F68" s="65" t="s">
        <v>153</v>
      </c>
      <c r="G68" s="65">
        <f>G69</f>
        <v>391.81</v>
      </c>
      <c r="H68" s="65">
        <f>H69</f>
        <v>3648</v>
      </c>
      <c r="I68" s="65">
        <f>I69</f>
        <v>3648</v>
      </c>
      <c r="J68" s="65">
        <f>J69</f>
        <v>1922.63</v>
      </c>
      <c r="K68" s="65">
        <f t="shared" si="6"/>
        <v>490.70467828794568</v>
      </c>
      <c r="L68" s="65">
        <f t="shared" si="7"/>
        <v>52.703673245614034</v>
      </c>
    </row>
    <row r="69" spans="2:12" x14ac:dyDescent="0.3">
      <c r="B69" s="66"/>
      <c r="C69" s="66"/>
      <c r="D69" s="66"/>
      <c r="E69" s="66" t="s">
        <v>154</v>
      </c>
      <c r="F69" s="66" t="s">
        <v>155</v>
      </c>
      <c r="G69" s="66">
        <v>391.81</v>
      </c>
      <c r="H69" s="66">
        <v>3648</v>
      </c>
      <c r="I69" s="66">
        <v>3648</v>
      </c>
      <c r="J69" s="66">
        <v>1922.63</v>
      </c>
      <c r="K69" s="66">
        <f t="shared" si="6"/>
        <v>490.70467828794568</v>
      </c>
      <c r="L69" s="66">
        <f t="shared" si="7"/>
        <v>52.703673245614034</v>
      </c>
    </row>
    <row r="70" spans="2:12" x14ac:dyDescent="0.3">
      <c r="B70" s="65"/>
      <c r="C70" s="65"/>
      <c r="D70" s="65" t="s">
        <v>156</v>
      </c>
      <c r="E70" s="65"/>
      <c r="F70" s="65" t="s">
        <v>157</v>
      </c>
      <c r="G70" s="65">
        <f>G71</f>
        <v>314.24</v>
      </c>
      <c r="H70" s="65">
        <f>H71</f>
        <v>2000</v>
      </c>
      <c r="I70" s="65">
        <f>I71</f>
        <v>2000</v>
      </c>
      <c r="J70" s="65">
        <f>J71</f>
        <v>428.34</v>
      </c>
      <c r="K70" s="65">
        <f t="shared" si="6"/>
        <v>136.30982688391038</v>
      </c>
      <c r="L70" s="65">
        <f t="shared" si="7"/>
        <v>21.417000000000002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314.24</v>
      </c>
      <c r="H71" s="66">
        <v>2000</v>
      </c>
      <c r="I71" s="66">
        <v>2000</v>
      </c>
      <c r="J71" s="66">
        <v>428.34</v>
      </c>
      <c r="K71" s="66">
        <f t="shared" si="6"/>
        <v>136.30982688391038</v>
      </c>
      <c r="L71" s="66">
        <f t="shared" si="7"/>
        <v>21.417000000000002</v>
      </c>
    </row>
    <row r="72" spans="2:12" x14ac:dyDescent="0.3">
      <c r="B72" s="65" t="s">
        <v>160</v>
      </c>
      <c r="C72" s="65"/>
      <c r="D72" s="65"/>
      <c r="E72" s="65"/>
      <c r="F72" s="65" t="s">
        <v>161</v>
      </c>
      <c r="G72" s="65">
        <f>G73+G80</f>
        <v>3091.07</v>
      </c>
      <c r="H72" s="65">
        <f>H73+H80</f>
        <v>293792</v>
      </c>
      <c r="I72" s="65">
        <f>I73+I80</f>
        <v>293792</v>
      </c>
      <c r="J72" s="65">
        <f>J73+J80</f>
        <v>7696</v>
      </c>
      <c r="K72" s="65">
        <f t="shared" si="6"/>
        <v>248.9752739342687</v>
      </c>
      <c r="L72" s="65">
        <f t="shared" si="7"/>
        <v>2.619540355081146</v>
      </c>
    </row>
    <row r="73" spans="2:12" x14ac:dyDescent="0.3">
      <c r="B73" s="65"/>
      <c r="C73" s="65" t="s">
        <v>162</v>
      </c>
      <c r="D73" s="65"/>
      <c r="E73" s="65"/>
      <c r="F73" s="65" t="s">
        <v>163</v>
      </c>
      <c r="G73" s="65">
        <f>G74+G78</f>
        <v>3091.07</v>
      </c>
      <c r="H73" s="65">
        <f>H74+H78</f>
        <v>18792</v>
      </c>
      <c r="I73" s="65">
        <f>I74+I78</f>
        <v>18792</v>
      </c>
      <c r="J73" s="65">
        <f>J74+J78</f>
        <v>7696</v>
      </c>
      <c r="K73" s="65">
        <f t="shared" si="6"/>
        <v>248.9752739342687</v>
      </c>
      <c r="L73" s="65">
        <f t="shared" si="7"/>
        <v>40.953597275436358</v>
      </c>
    </row>
    <row r="74" spans="2:12" x14ac:dyDescent="0.3">
      <c r="B74" s="65"/>
      <c r="C74" s="65"/>
      <c r="D74" s="65" t="s">
        <v>164</v>
      </c>
      <c r="E74" s="65"/>
      <c r="F74" s="65" t="s">
        <v>165</v>
      </c>
      <c r="G74" s="65">
        <f>G75+G76+G77</f>
        <v>237</v>
      </c>
      <c r="H74" s="65">
        <f>H75+H76+H77</f>
        <v>6499</v>
      </c>
      <c r="I74" s="65">
        <f>I75+I76+I77</f>
        <v>6499</v>
      </c>
      <c r="J74" s="65">
        <f>J75+J76+J77</f>
        <v>1486.61</v>
      </c>
      <c r="K74" s="65">
        <f t="shared" si="6"/>
        <v>627.26160337552744</v>
      </c>
      <c r="L74" s="65">
        <f t="shared" si="7"/>
        <v>22.87444222188029</v>
      </c>
    </row>
    <row r="75" spans="2:12" x14ac:dyDescent="0.3">
      <c r="B75" s="66"/>
      <c r="C75" s="66"/>
      <c r="D75" s="66"/>
      <c r="E75" s="66" t="s">
        <v>166</v>
      </c>
      <c r="F75" s="66" t="s">
        <v>167</v>
      </c>
      <c r="G75" s="66">
        <v>237</v>
      </c>
      <c r="H75" s="66">
        <v>5000</v>
      </c>
      <c r="I75" s="66">
        <v>5000</v>
      </c>
      <c r="J75" s="66">
        <v>1486.61</v>
      </c>
      <c r="K75" s="66">
        <f t="shared" si="6"/>
        <v>627.26160337552744</v>
      </c>
      <c r="L75" s="66">
        <f t="shared" si="7"/>
        <v>29.732199999999999</v>
      </c>
    </row>
    <row r="76" spans="2:12" x14ac:dyDescent="0.3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800</v>
      </c>
      <c r="I76" s="66">
        <v>800</v>
      </c>
      <c r="J76" s="66">
        <v>0</v>
      </c>
      <c r="K76" s="66" t="e">
        <f t="shared" si="6"/>
        <v>#DIV/0!</v>
      </c>
      <c r="L76" s="66">
        <f t="shared" si="7"/>
        <v>0</v>
      </c>
    </row>
    <row r="77" spans="2:12" x14ac:dyDescent="0.3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699</v>
      </c>
      <c r="I77" s="66">
        <v>699</v>
      </c>
      <c r="J77" s="66">
        <v>0</v>
      </c>
      <c r="K77" s="66" t="e">
        <f t="shared" si="6"/>
        <v>#DIV/0!</v>
      </c>
      <c r="L77" s="66">
        <f t="shared" si="7"/>
        <v>0</v>
      </c>
    </row>
    <row r="78" spans="2:12" x14ac:dyDescent="0.3">
      <c r="B78" s="65"/>
      <c r="C78" s="65"/>
      <c r="D78" s="65" t="s">
        <v>172</v>
      </c>
      <c r="E78" s="65"/>
      <c r="F78" s="65" t="s">
        <v>173</v>
      </c>
      <c r="G78" s="65">
        <f>G79</f>
        <v>2854.07</v>
      </c>
      <c r="H78" s="65">
        <f>H79</f>
        <v>12293</v>
      </c>
      <c r="I78" s="65">
        <f>I79</f>
        <v>12293</v>
      </c>
      <c r="J78" s="65">
        <f>J79</f>
        <v>6209.39</v>
      </c>
      <c r="K78" s="65">
        <f t="shared" si="6"/>
        <v>217.56263861783347</v>
      </c>
      <c r="L78" s="65">
        <f t="shared" si="7"/>
        <v>50.511591962905719</v>
      </c>
    </row>
    <row r="79" spans="2:12" x14ac:dyDescent="0.3">
      <c r="B79" s="66"/>
      <c r="C79" s="66"/>
      <c r="D79" s="66"/>
      <c r="E79" s="66" t="s">
        <v>174</v>
      </c>
      <c r="F79" s="66" t="s">
        <v>175</v>
      </c>
      <c r="G79" s="66">
        <v>2854.07</v>
      </c>
      <c r="H79" s="66">
        <v>12293</v>
      </c>
      <c r="I79" s="66">
        <v>12293</v>
      </c>
      <c r="J79" s="66">
        <v>6209.39</v>
      </c>
      <c r="K79" s="66">
        <f t="shared" si="6"/>
        <v>217.56263861783347</v>
      </c>
      <c r="L79" s="66">
        <f t="shared" si="7"/>
        <v>50.511591962905719</v>
      </c>
    </row>
    <row r="80" spans="2:12" x14ac:dyDescent="0.3">
      <c r="B80" s="65"/>
      <c r="C80" s="65" t="s">
        <v>176</v>
      </c>
      <c r="D80" s="65"/>
      <c r="E80" s="65"/>
      <c r="F80" s="65" t="s">
        <v>177</v>
      </c>
      <c r="G80" s="65">
        <f t="shared" ref="G80:J81" si="8">G81</f>
        <v>0</v>
      </c>
      <c r="H80" s="65">
        <f t="shared" si="8"/>
        <v>275000</v>
      </c>
      <c r="I80" s="65">
        <f t="shared" si="8"/>
        <v>275000</v>
      </c>
      <c r="J80" s="65">
        <f t="shared" si="8"/>
        <v>0</v>
      </c>
      <c r="K80" s="65" t="e">
        <f t="shared" si="6"/>
        <v>#DIV/0!</v>
      </c>
      <c r="L80" s="65">
        <f t="shared" si="7"/>
        <v>0</v>
      </c>
    </row>
    <row r="81" spans="2:12" x14ac:dyDescent="0.3">
      <c r="B81" s="65"/>
      <c r="C81" s="65"/>
      <c r="D81" s="65" t="s">
        <v>178</v>
      </c>
      <c r="E81" s="65"/>
      <c r="F81" s="65" t="s">
        <v>179</v>
      </c>
      <c r="G81" s="65">
        <f t="shared" si="8"/>
        <v>0</v>
      </c>
      <c r="H81" s="65">
        <f t="shared" si="8"/>
        <v>275000</v>
      </c>
      <c r="I81" s="65">
        <f t="shared" si="8"/>
        <v>275000</v>
      </c>
      <c r="J81" s="65">
        <f t="shared" si="8"/>
        <v>0</v>
      </c>
      <c r="K81" s="65" t="e">
        <f t="shared" si="6"/>
        <v>#DIV/0!</v>
      </c>
      <c r="L81" s="65">
        <f t="shared" si="7"/>
        <v>0</v>
      </c>
    </row>
    <row r="82" spans="2:12" x14ac:dyDescent="0.3">
      <c r="B82" s="66"/>
      <c r="C82" s="66"/>
      <c r="D82" s="66"/>
      <c r="E82" s="66" t="s">
        <v>180</v>
      </c>
      <c r="F82" s="66" t="s">
        <v>179</v>
      </c>
      <c r="G82" s="66">
        <v>0</v>
      </c>
      <c r="H82" s="66">
        <v>275000</v>
      </c>
      <c r="I82" s="66">
        <v>275000</v>
      </c>
      <c r="J82" s="66">
        <v>0</v>
      </c>
      <c r="K82" s="66" t="e">
        <f t="shared" si="6"/>
        <v>#DIV/0!</v>
      </c>
      <c r="L82" s="66">
        <f t="shared" si="7"/>
        <v>0</v>
      </c>
    </row>
    <row r="83" spans="2:12" x14ac:dyDescent="0.3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9" sqref="F9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95" t="s">
        <v>16</v>
      </c>
      <c r="C2" s="95"/>
      <c r="D2" s="95"/>
      <c r="E2" s="95"/>
      <c r="F2" s="95"/>
      <c r="G2" s="95"/>
      <c r="H2" s="95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2675077.16</v>
      </c>
      <c r="D6" s="71">
        <f>D7+D9+D11</f>
        <v>5995105</v>
      </c>
      <c r="E6" s="71">
        <f>E7+E9+E11</f>
        <v>5995105</v>
      </c>
      <c r="F6" s="71">
        <f>F7+F9+F11</f>
        <v>3143437.9</v>
      </c>
      <c r="G6" s="72">
        <f t="shared" ref="G6:G19" si="0">(F6*100)/C6</f>
        <v>117.50830768559962</v>
      </c>
      <c r="H6" s="72">
        <f t="shared" ref="H6:H19" si="1">(F6*100)/E6</f>
        <v>52.433408589174</v>
      </c>
    </row>
    <row r="7" spans="1:8" x14ac:dyDescent="0.3">
      <c r="A7"/>
      <c r="B7" s="8" t="s">
        <v>181</v>
      </c>
      <c r="C7" s="71">
        <f>C8</f>
        <v>2675077.16</v>
      </c>
      <c r="D7" s="71">
        <f>D8</f>
        <v>5993295</v>
      </c>
      <c r="E7" s="71">
        <f>E8</f>
        <v>5993295</v>
      </c>
      <c r="F7" s="71">
        <f>F8</f>
        <v>3143437.9</v>
      </c>
      <c r="G7" s="72">
        <f t="shared" si="0"/>
        <v>117.50830768559962</v>
      </c>
      <c r="H7" s="72">
        <f t="shared" si="1"/>
        <v>52.449243696497504</v>
      </c>
    </row>
    <row r="8" spans="1:8" x14ac:dyDescent="0.3">
      <c r="A8"/>
      <c r="B8" s="16" t="s">
        <v>182</v>
      </c>
      <c r="C8" s="85">
        <v>2675077.16</v>
      </c>
      <c r="D8" s="73">
        <v>5993295</v>
      </c>
      <c r="E8" s="73">
        <v>5993295</v>
      </c>
      <c r="F8" s="74">
        <v>3143437.9</v>
      </c>
      <c r="G8" s="70">
        <f t="shared" si="0"/>
        <v>117.50830768559962</v>
      </c>
      <c r="H8" s="70">
        <f t="shared" si="1"/>
        <v>52.449243696497504</v>
      </c>
    </row>
    <row r="9" spans="1:8" x14ac:dyDescent="0.3">
      <c r="A9"/>
      <c r="B9" s="8" t="s">
        <v>183</v>
      </c>
      <c r="C9" s="71">
        <f>C10</f>
        <v>0</v>
      </c>
      <c r="D9" s="71">
        <f>D10</f>
        <v>1800</v>
      </c>
      <c r="E9" s="71">
        <f>E10</f>
        <v>1800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3">
      <c r="A10"/>
      <c r="B10" s="16" t="s">
        <v>184</v>
      </c>
      <c r="C10" s="73">
        <v>0</v>
      </c>
      <c r="D10" s="73">
        <v>1800</v>
      </c>
      <c r="E10" s="73">
        <v>1800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3">
      <c r="A11"/>
      <c r="B11" s="8" t="s">
        <v>185</v>
      </c>
      <c r="C11" s="71">
        <f>C12</f>
        <v>0</v>
      </c>
      <c r="D11" s="71">
        <f>D12</f>
        <v>10</v>
      </c>
      <c r="E11" s="71">
        <f>E12</f>
        <v>10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3">
      <c r="A12"/>
      <c r="B12" s="16" t="s">
        <v>186</v>
      </c>
      <c r="C12" s="73">
        <v>0</v>
      </c>
      <c r="D12" s="73">
        <v>10</v>
      </c>
      <c r="E12" s="73">
        <v>10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3">
      <c r="B13" s="8" t="s">
        <v>32</v>
      </c>
      <c r="C13" s="75">
        <f>C14+C16+C18</f>
        <v>2675077.16</v>
      </c>
      <c r="D13" s="75">
        <f>D14+D16+D18</f>
        <v>5995105</v>
      </c>
      <c r="E13" s="75">
        <f>E14+E16+E18</f>
        <v>5995105</v>
      </c>
      <c r="F13" s="75">
        <f>F14+F16+F18</f>
        <v>3144937.9</v>
      </c>
      <c r="G13" s="72">
        <f t="shared" si="0"/>
        <v>117.56438083453263</v>
      </c>
      <c r="H13" s="72">
        <f t="shared" si="1"/>
        <v>52.458429001660519</v>
      </c>
    </row>
    <row r="14" spans="1:8" x14ac:dyDescent="0.3">
      <c r="A14"/>
      <c r="B14" s="8" t="s">
        <v>181</v>
      </c>
      <c r="C14" s="75">
        <f>C15</f>
        <v>2675077.16</v>
      </c>
      <c r="D14" s="75">
        <f>D15</f>
        <v>5993295</v>
      </c>
      <c r="E14" s="75">
        <f>E15</f>
        <v>5993295</v>
      </c>
      <c r="F14" s="75">
        <f>F15</f>
        <v>3143437.9</v>
      </c>
      <c r="G14" s="72">
        <f t="shared" si="0"/>
        <v>117.50830768559962</v>
      </c>
      <c r="H14" s="72">
        <f t="shared" si="1"/>
        <v>52.449243696497504</v>
      </c>
    </row>
    <row r="15" spans="1:8" x14ac:dyDescent="0.3">
      <c r="A15"/>
      <c r="B15" s="16" t="s">
        <v>182</v>
      </c>
      <c r="C15" s="73">
        <v>2675077.16</v>
      </c>
      <c r="D15" s="73">
        <v>5993295</v>
      </c>
      <c r="E15" s="76">
        <v>5993295</v>
      </c>
      <c r="F15" s="74">
        <v>3143437.9</v>
      </c>
      <c r="G15" s="70">
        <f t="shared" si="0"/>
        <v>117.50830768559962</v>
      </c>
      <c r="H15" s="70">
        <f t="shared" si="1"/>
        <v>52.449243696497504</v>
      </c>
    </row>
    <row r="16" spans="1:8" x14ac:dyDescent="0.3">
      <c r="A16"/>
      <c r="B16" s="8" t="s">
        <v>183</v>
      </c>
      <c r="C16" s="75">
        <f>C17</f>
        <v>0</v>
      </c>
      <c r="D16" s="75">
        <f>D17</f>
        <v>1800</v>
      </c>
      <c r="E16" s="75">
        <f>E17</f>
        <v>1800</v>
      </c>
      <c r="F16" s="75">
        <f>F17</f>
        <v>1500</v>
      </c>
      <c r="G16" s="72" t="e">
        <f t="shared" si="0"/>
        <v>#DIV/0!</v>
      </c>
      <c r="H16" s="72">
        <f t="shared" si="1"/>
        <v>83.333333333333329</v>
      </c>
    </row>
    <row r="17" spans="1:8" x14ac:dyDescent="0.3">
      <c r="A17"/>
      <c r="B17" s="16" t="s">
        <v>184</v>
      </c>
      <c r="C17" s="73">
        <v>0</v>
      </c>
      <c r="D17" s="73">
        <v>1800</v>
      </c>
      <c r="E17" s="76">
        <v>1800</v>
      </c>
      <c r="F17" s="74">
        <v>1500</v>
      </c>
      <c r="G17" s="70" t="e">
        <f t="shared" si="0"/>
        <v>#DIV/0!</v>
      </c>
      <c r="H17" s="70">
        <f t="shared" si="1"/>
        <v>83.333333333333329</v>
      </c>
    </row>
    <row r="18" spans="1:8" x14ac:dyDescent="0.3">
      <c r="A18"/>
      <c r="B18" s="8" t="s">
        <v>185</v>
      </c>
      <c r="C18" s="75">
        <f>C19</f>
        <v>0</v>
      </c>
      <c r="D18" s="75">
        <f>D19</f>
        <v>10</v>
      </c>
      <c r="E18" s="75">
        <f>E19</f>
        <v>10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3">
      <c r="A19"/>
      <c r="B19" s="16" t="s">
        <v>186</v>
      </c>
      <c r="C19" s="73">
        <v>0</v>
      </c>
      <c r="D19" s="73">
        <v>10</v>
      </c>
      <c r="E19" s="76">
        <v>10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17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2675077.16</v>
      </c>
      <c r="D6" s="75">
        <f t="shared" si="0"/>
        <v>5995105</v>
      </c>
      <c r="E6" s="75">
        <f t="shared" si="0"/>
        <v>5995105</v>
      </c>
      <c r="F6" s="75">
        <f t="shared" si="0"/>
        <v>3144937.9</v>
      </c>
      <c r="G6" s="70">
        <f>(F6*100)/C6</f>
        <v>117.56438083453263</v>
      </c>
      <c r="H6" s="70">
        <f>(F6*100)/E6</f>
        <v>52.458429001660519</v>
      </c>
    </row>
    <row r="7" spans="2:8" x14ac:dyDescent="0.3">
      <c r="B7" s="8" t="s">
        <v>187</v>
      </c>
      <c r="C7" s="75">
        <f t="shared" si="0"/>
        <v>2675077.16</v>
      </c>
      <c r="D7" s="75">
        <f t="shared" si="0"/>
        <v>5995105</v>
      </c>
      <c r="E7" s="75">
        <f t="shared" si="0"/>
        <v>5995105</v>
      </c>
      <c r="F7" s="75">
        <f t="shared" si="0"/>
        <v>3144937.9</v>
      </c>
      <c r="G7" s="70">
        <f>(F7*100)/C7</f>
        <v>117.56438083453263</v>
      </c>
      <c r="H7" s="70">
        <f>(F7*100)/E7</f>
        <v>52.458429001660519</v>
      </c>
    </row>
    <row r="8" spans="2:8" x14ac:dyDescent="0.3">
      <c r="B8" s="11" t="s">
        <v>188</v>
      </c>
      <c r="C8" s="73">
        <v>2675077.16</v>
      </c>
      <c r="D8" s="73">
        <v>5995105</v>
      </c>
      <c r="E8" s="73">
        <v>5995105</v>
      </c>
      <c r="F8" s="74">
        <v>3144937.9</v>
      </c>
      <c r="G8" s="70">
        <f>(F8*100)/C8</f>
        <v>117.56438083453263</v>
      </c>
      <c r="H8" s="70">
        <f>(F8*100)/E8</f>
        <v>52.458429001660519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3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19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6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189</v>
      </c>
      <c r="C1" s="39"/>
    </row>
    <row r="2" spans="1:6" ht="15" customHeight="1" x14ac:dyDescent="0.25">
      <c r="A2" s="41" t="s">
        <v>34</v>
      </c>
      <c r="B2" s="42" t="s">
        <v>190</v>
      </c>
      <c r="C2" s="39"/>
    </row>
    <row r="3" spans="1:6" s="39" customFormat="1" ht="43.5" customHeight="1" x14ac:dyDescent="0.25">
      <c r="A3" s="43" t="s">
        <v>35</v>
      </c>
      <c r="B3" s="37" t="s">
        <v>191</v>
      </c>
    </row>
    <row r="4" spans="1:6" s="39" customFormat="1" x14ac:dyDescent="0.25">
      <c r="A4" s="43" t="s">
        <v>36</v>
      </c>
      <c r="B4" s="44" t="s">
        <v>192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193</v>
      </c>
      <c r="B7" s="46"/>
      <c r="C7" s="77">
        <f>C12+C57</f>
        <v>5993295</v>
      </c>
      <c r="D7" s="77">
        <f>D12+D57</f>
        <v>5993295</v>
      </c>
      <c r="E7" s="77">
        <f>E12+E57</f>
        <v>3143437.9000000004</v>
      </c>
      <c r="F7" s="77">
        <f>(E7*100)/D7</f>
        <v>52.449243696497504</v>
      </c>
    </row>
    <row r="8" spans="1:6" x14ac:dyDescent="0.25">
      <c r="A8" s="47" t="s">
        <v>74</v>
      </c>
      <c r="B8" s="46"/>
      <c r="C8" s="77">
        <f>C74+C81</f>
        <v>1800</v>
      </c>
      <c r="D8" s="77">
        <f>D74+D81</f>
        <v>1800</v>
      </c>
      <c r="E8" s="77">
        <f>E74+E81</f>
        <v>1500</v>
      </c>
      <c r="F8" s="77">
        <f>(E8*100)/D8</f>
        <v>83.333333333333329</v>
      </c>
    </row>
    <row r="9" spans="1:6" x14ac:dyDescent="0.25">
      <c r="A9" s="47" t="s">
        <v>194</v>
      </c>
      <c r="B9" s="46"/>
      <c r="C9" s="77">
        <f>C91</f>
        <v>10</v>
      </c>
      <c r="D9" s="77">
        <f>D91</f>
        <v>10</v>
      </c>
      <c r="E9" s="77">
        <f>E91</f>
        <v>0</v>
      </c>
      <c r="F9" s="77">
        <f>(E9*100)/D9</f>
        <v>0</v>
      </c>
    </row>
    <row r="10" spans="1:6" s="57" customFormat="1" x14ac:dyDescent="0.25"/>
    <row r="11" spans="1:6" ht="39.6" x14ac:dyDescent="0.25">
      <c r="A11" s="47" t="s">
        <v>195</v>
      </c>
      <c r="B11" s="47" t="s">
        <v>196</v>
      </c>
      <c r="C11" s="47" t="s">
        <v>43</v>
      </c>
      <c r="D11" s="47" t="s">
        <v>197</v>
      </c>
      <c r="E11" s="47" t="s">
        <v>198</v>
      </c>
      <c r="F11" s="47" t="s">
        <v>199</v>
      </c>
    </row>
    <row r="12" spans="1:6" x14ac:dyDescent="0.25">
      <c r="A12" s="49" t="s">
        <v>72</v>
      </c>
      <c r="B12" s="50" t="s">
        <v>73</v>
      </c>
      <c r="C12" s="80">
        <f>C13+C22+C52</f>
        <v>5699503</v>
      </c>
      <c r="D12" s="80">
        <f>D13+D22+D52</f>
        <v>5699503</v>
      </c>
      <c r="E12" s="80">
        <f>E13+E22+E52</f>
        <v>3135741.9000000004</v>
      </c>
      <c r="F12" s="81">
        <f>(E13*100)/D13</f>
        <v>57.183191892207198</v>
      </c>
    </row>
    <row r="13" spans="1:6" x14ac:dyDescent="0.25">
      <c r="A13" s="51" t="s">
        <v>74</v>
      </c>
      <c r="B13" s="52" t="s">
        <v>75</v>
      </c>
      <c r="C13" s="82">
        <f>C14+C17+C19</f>
        <v>4671555</v>
      </c>
      <c r="D13" s="82">
        <f>D14+D17+D19</f>
        <v>4671555</v>
      </c>
      <c r="E13" s="82">
        <f>E14+E17+E19</f>
        <v>2671344.2600000002</v>
      </c>
      <c r="F13" s="81">
        <f>(E14*100)/D14</f>
        <v>57.436630089899523</v>
      </c>
    </row>
    <row r="14" spans="1:6" x14ac:dyDescent="0.25">
      <c r="A14" s="53" t="s">
        <v>76</v>
      </c>
      <c r="B14" s="54" t="s">
        <v>77</v>
      </c>
      <c r="C14" s="83">
        <f>C15+C16</f>
        <v>3782000</v>
      </c>
      <c r="D14" s="83">
        <f>D15+D16</f>
        <v>3782000</v>
      </c>
      <c r="E14" s="83">
        <f>E15+E16</f>
        <v>2172253.35</v>
      </c>
      <c r="F14" s="83">
        <f>(E15*100)/D15</f>
        <v>57.772060524906266</v>
      </c>
    </row>
    <row r="15" spans="1:6" x14ac:dyDescent="0.25">
      <c r="A15" s="55" t="s">
        <v>78</v>
      </c>
      <c r="B15" s="56" t="s">
        <v>79</v>
      </c>
      <c r="C15" s="84">
        <v>3734000</v>
      </c>
      <c r="D15" s="84">
        <v>3734000</v>
      </c>
      <c r="E15" s="84">
        <v>2157208.7400000002</v>
      </c>
      <c r="F15" s="84"/>
    </row>
    <row r="16" spans="1:6" x14ac:dyDescent="0.25">
      <c r="A16" s="55" t="s">
        <v>80</v>
      </c>
      <c r="B16" s="56" t="s">
        <v>81</v>
      </c>
      <c r="C16" s="84">
        <v>48000</v>
      </c>
      <c r="D16" s="84">
        <v>48000</v>
      </c>
      <c r="E16" s="84">
        <v>15044.61</v>
      </c>
      <c r="F16" s="84"/>
    </row>
    <row r="17" spans="1:6" x14ac:dyDescent="0.25">
      <c r="A17" s="53" t="s">
        <v>82</v>
      </c>
      <c r="B17" s="54" t="s">
        <v>83</v>
      </c>
      <c r="C17" s="83">
        <f>C18</f>
        <v>150525</v>
      </c>
      <c r="D17" s="83">
        <f>D18</f>
        <v>150525</v>
      </c>
      <c r="E17" s="83">
        <f>E18</f>
        <v>74090.89</v>
      </c>
      <c r="F17" s="83">
        <f>(E18*100)/D18</f>
        <v>49.221650888556717</v>
      </c>
    </row>
    <row r="18" spans="1:6" x14ac:dyDescent="0.25">
      <c r="A18" s="55" t="s">
        <v>84</v>
      </c>
      <c r="B18" s="56" t="s">
        <v>83</v>
      </c>
      <c r="C18" s="84">
        <v>150525</v>
      </c>
      <c r="D18" s="84">
        <v>150525</v>
      </c>
      <c r="E18" s="84">
        <v>74090.89</v>
      </c>
      <c r="F18" s="84"/>
    </row>
    <row r="19" spans="1:6" x14ac:dyDescent="0.25">
      <c r="A19" s="53" t="s">
        <v>85</v>
      </c>
      <c r="B19" s="54" t="s">
        <v>86</v>
      </c>
      <c r="C19" s="83">
        <f>C20+C21</f>
        <v>739030</v>
      </c>
      <c r="D19" s="83">
        <f>D20+D21</f>
        <v>739030</v>
      </c>
      <c r="E19" s="83">
        <f>E20+E21</f>
        <v>425000.02</v>
      </c>
      <c r="F19" s="83">
        <f>(E20*100)/D20</f>
        <v>11.111835969424547</v>
      </c>
    </row>
    <row r="20" spans="1:6" x14ac:dyDescent="0.25">
      <c r="A20" s="55" t="s">
        <v>87</v>
      </c>
      <c r="B20" s="56" t="s">
        <v>88</v>
      </c>
      <c r="C20" s="84">
        <v>624030</v>
      </c>
      <c r="D20" s="84">
        <v>624030</v>
      </c>
      <c r="E20" s="84">
        <v>69341.19</v>
      </c>
      <c r="F20" s="84"/>
    </row>
    <row r="21" spans="1:6" x14ac:dyDescent="0.25">
      <c r="A21" s="55" t="s">
        <v>89</v>
      </c>
      <c r="B21" s="56" t="s">
        <v>90</v>
      </c>
      <c r="C21" s="84">
        <v>115000</v>
      </c>
      <c r="D21" s="84">
        <v>115000</v>
      </c>
      <c r="E21" s="84">
        <v>355658.83</v>
      </c>
      <c r="F21" s="84"/>
    </row>
    <row r="22" spans="1:6" x14ac:dyDescent="0.25">
      <c r="A22" s="51" t="s">
        <v>91</v>
      </c>
      <c r="B22" s="52" t="s">
        <v>92</v>
      </c>
      <c r="C22" s="82">
        <f>C23+C28+C34+C44+C46</f>
        <v>1022300</v>
      </c>
      <c r="D22" s="82">
        <f>D23+D28+D34+D44+D46</f>
        <v>1022300</v>
      </c>
      <c r="E22" s="82">
        <f>E23+E28+E34+E44+E46</f>
        <v>462046.67000000004</v>
      </c>
      <c r="F22" s="81">
        <f>(E23*100)/D23</f>
        <v>40.522927461139894</v>
      </c>
    </row>
    <row r="23" spans="1:6" x14ac:dyDescent="0.25">
      <c r="A23" s="53" t="s">
        <v>93</v>
      </c>
      <c r="B23" s="54" t="s">
        <v>94</v>
      </c>
      <c r="C23" s="83">
        <f>C24+C25+C26+C27</f>
        <v>77200</v>
      </c>
      <c r="D23" s="83">
        <f>D24+D25+D26+D27</f>
        <v>77200</v>
      </c>
      <c r="E23" s="83">
        <f>E24+E25+E26+E27</f>
        <v>31283.699999999997</v>
      </c>
      <c r="F23" s="83">
        <f>(E24*100)/D24</f>
        <v>36.602666666666664</v>
      </c>
    </row>
    <row r="24" spans="1:6" x14ac:dyDescent="0.25">
      <c r="A24" s="55" t="s">
        <v>95</v>
      </c>
      <c r="B24" s="56" t="s">
        <v>96</v>
      </c>
      <c r="C24" s="84">
        <v>15000</v>
      </c>
      <c r="D24" s="84">
        <v>15000</v>
      </c>
      <c r="E24" s="84">
        <v>5490.4</v>
      </c>
      <c r="F24" s="84"/>
    </row>
    <row r="25" spans="1:6" ht="26.4" x14ac:dyDescent="0.25">
      <c r="A25" s="55" t="s">
        <v>97</v>
      </c>
      <c r="B25" s="56" t="s">
        <v>98</v>
      </c>
      <c r="C25" s="84">
        <v>57000</v>
      </c>
      <c r="D25" s="84">
        <v>57000</v>
      </c>
      <c r="E25" s="84">
        <v>25668.3</v>
      </c>
      <c r="F25" s="84"/>
    </row>
    <row r="26" spans="1:6" x14ac:dyDescent="0.25">
      <c r="A26" s="55" t="s">
        <v>99</v>
      </c>
      <c r="B26" s="56" t="s">
        <v>100</v>
      </c>
      <c r="C26" s="84">
        <v>5000</v>
      </c>
      <c r="D26" s="84">
        <v>5000</v>
      </c>
      <c r="E26" s="84">
        <v>125</v>
      </c>
      <c r="F26" s="84"/>
    </row>
    <row r="27" spans="1:6" x14ac:dyDescent="0.25">
      <c r="A27" s="55" t="s">
        <v>101</v>
      </c>
      <c r="B27" s="56" t="s">
        <v>102</v>
      </c>
      <c r="C27" s="84">
        <v>200</v>
      </c>
      <c r="D27" s="84">
        <v>200</v>
      </c>
      <c r="E27" s="84">
        <v>0</v>
      </c>
      <c r="F27" s="84"/>
    </row>
    <row r="28" spans="1:6" x14ac:dyDescent="0.25">
      <c r="A28" s="53" t="s">
        <v>103</v>
      </c>
      <c r="B28" s="54" t="s">
        <v>104</v>
      </c>
      <c r="C28" s="83">
        <f>C29+C30+C31+C32+C33</f>
        <v>225000</v>
      </c>
      <c r="D28" s="83">
        <f>D29+D30+D31+D32+D33</f>
        <v>225000</v>
      </c>
      <c r="E28" s="83">
        <f>E29+E30+E31+E32+E33</f>
        <v>62557.81</v>
      </c>
      <c r="F28" s="83">
        <f>(E29*100)/D29</f>
        <v>47.408166666666666</v>
      </c>
    </row>
    <row r="29" spans="1:6" x14ac:dyDescent="0.25">
      <c r="A29" s="55" t="s">
        <v>105</v>
      </c>
      <c r="B29" s="56" t="s">
        <v>106</v>
      </c>
      <c r="C29" s="84">
        <v>48000</v>
      </c>
      <c r="D29" s="84">
        <v>48000</v>
      </c>
      <c r="E29" s="84">
        <v>22755.919999999998</v>
      </c>
      <c r="F29" s="84"/>
    </row>
    <row r="30" spans="1:6" x14ac:dyDescent="0.25">
      <c r="A30" s="55" t="s">
        <v>107</v>
      </c>
      <c r="B30" s="56" t="s">
        <v>108</v>
      </c>
      <c r="C30" s="84">
        <v>170000</v>
      </c>
      <c r="D30" s="84">
        <v>170000</v>
      </c>
      <c r="E30" s="84">
        <v>38694.67</v>
      </c>
      <c r="F30" s="84"/>
    </row>
    <row r="31" spans="1:6" x14ac:dyDescent="0.25">
      <c r="A31" s="55" t="s">
        <v>109</v>
      </c>
      <c r="B31" s="56" t="s">
        <v>110</v>
      </c>
      <c r="C31" s="84">
        <v>3000</v>
      </c>
      <c r="D31" s="84">
        <v>3000</v>
      </c>
      <c r="E31" s="84">
        <v>375.97</v>
      </c>
      <c r="F31" s="84"/>
    </row>
    <row r="32" spans="1:6" x14ac:dyDescent="0.25">
      <c r="A32" s="55" t="s">
        <v>111</v>
      </c>
      <c r="B32" s="56" t="s">
        <v>112</v>
      </c>
      <c r="C32" s="84">
        <v>3000</v>
      </c>
      <c r="D32" s="84">
        <v>3000</v>
      </c>
      <c r="E32" s="84">
        <v>0</v>
      </c>
      <c r="F32" s="84"/>
    </row>
    <row r="33" spans="1:6" x14ac:dyDescent="0.25">
      <c r="A33" s="55" t="s">
        <v>113</v>
      </c>
      <c r="B33" s="56" t="s">
        <v>114</v>
      </c>
      <c r="C33" s="84">
        <v>1000</v>
      </c>
      <c r="D33" s="84">
        <v>1000</v>
      </c>
      <c r="E33" s="84">
        <v>731.25</v>
      </c>
      <c r="F33" s="84"/>
    </row>
    <row r="34" spans="1:6" x14ac:dyDescent="0.25">
      <c r="A34" s="53" t="s">
        <v>115</v>
      </c>
      <c r="B34" s="54" t="s">
        <v>116</v>
      </c>
      <c r="C34" s="83">
        <f>C35+C36+C37+C38+C39+C40+C41+C42+C43</f>
        <v>701200</v>
      </c>
      <c r="D34" s="83">
        <f>D35+D36+D37+D38+D39+D40+D41+D42+D43</f>
        <v>701200</v>
      </c>
      <c r="E34" s="83">
        <f>E35+E36+E37+E38+E39+E40+E41+E42+E43</f>
        <v>365567.74000000005</v>
      </c>
      <c r="F34" s="83">
        <f>(E35*100)/D35</f>
        <v>52.097323076923075</v>
      </c>
    </row>
    <row r="35" spans="1:6" x14ac:dyDescent="0.25">
      <c r="A35" s="55" t="s">
        <v>117</v>
      </c>
      <c r="B35" s="56" t="s">
        <v>118</v>
      </c>
      <c r="C35" s="84">
        <v>65000</v>
      </c>
      <c r="D35" s="84">
        <v>65000</v>
      </c>
      <c r="E35" s="84">
        <v>33863.26</v>
      </c>
      <c r="F35" s="84"/>
    </row>
    <row r="36" spans="1:6" x14ac:dyDescent="0.25">
      <c r="A36" s="55" t="s">
        <v>119</v>
      </c>
      <c r="B36" s="56" t="s">
        <v>120</v>
      </c>
      <c r="C36" s="84">
        <v>85000</v>
      </c>
      <c r="D36" s="84">
        <v>85000</v>
      </c>
      <c r="E36" s="84">
        <v>11069.75</v>
      </c>
      <c r="F36" s="84"/>
    </row>
    <row r="37" spans="1:6" x14ac:dyDescent="0.25">
      <c r="A37" s="55" t="s">
        <v>121</v>
      </c>
      <c r="B37" s="56" t="s">
        <v>122</v>
      </c>
      <c r="C37" s="84">
        <v>10000</v>
      </c>
      <c r="D37" s="84">
        <v>10000</v>
      </c>
      <c r="E37" s="84">
        <v>100</v>
      </c>
      <c r="F37" s="84"/>
    </row>
    <row r="38" spans="1:6" x14ac:dyDescent="0.25">
      <c r="A38" s="55" t="s">
        <v>123</v>
      </c>
      <c r="B38" s="56" t="s">
        <v>124</v>
      </c>
      <c r="C38" s="84">
        <v>9000</v>
      </c>
      <c r="D38" s="84">
        <v>9000</v>
      </c>
      <c r="E38" s="84">
        <v>3209.15</v>
      </c>
      <c r="F38" s="84"/>
    </row>
    <row r="39" spans="1:6" x14ac:dyDescent="0.25">
      <c r="A39" s="55" t="s">
        <v>125</v>
      </c>
      <c r="B39" s="56" t="s">
        <v>126</v>
      </c>
      <c r="C39" s="84">
        <v>17000</v>
      </c>
      <c r="D39" s="84">
        <v>17000</v>
      </c>
      <c r="E39" s="84">
        <v>7788.8</v>
      </c>
      <c r="F39" s="84"/>
    </row>
    <row r="40" spans="1:6" x14ac:dyDescent="0.25">
      <c r="A40" s="55" t="s">
        <v>127</v>
      </c>
      <c r="B40" s="56" t="s">
        <v>128</v>
      </c>
      <c r="C40" s="84">
        <v>10000</v>
      </c>
      <c r="D40" s="84">
        <v>10000</v>
      </c>
      <c r="E40" s="84">
        <v>1670</v>
      </c>
      <c r="F40" s="84"/>
    </row>
    <row r="41" spans="1:6" x14ac:dyDescent="0.25">
      <c r="A41" s="55" t="s">
        <v>129</v>
      </c>
      <c r="B41" s="56" t="s">
        <v>130</v>
      </c>
      <c r="C41" s="84">
        <v>500000</v>
      </c>
      <c r="D41" s="84">
        <v>500000</v>
      </c>
      <c r="E41" s="84">
        <v>302760.61</v>
      </c>
      <c r="F41" s="84"/>
    </row>
    <row r="42" spans="1:6" x14ac:dyDescent="0.25">
      <c r="A42" s="55" t="s">
        <v>131</v>
      </c>
      <c r="B42" s="56" t="s">
        <v>132</v>
      </c>
      <c r="C42" s="84">
        <v>200</v>
      </c>
      <c r="D42" s="84">
        <v>200</v>
      </c>
      <c r="E42" s="84">
        <v>9.9600000000000009</v>
      </c>
      <c r="F42" s="84"/>
    </row>
    <row r="43" spans="1:6" x14ac:dyDescent="0.25">
      <c r="A43" s="55" t="s">
        <v>133</v>
      </c>
      <c r="B43" s="56" t="s">
        <v>134</v>
      </c>
      <c r="C43" s="84">
        <v>5000</v>
      </c>
      <c r="D43" s="84">
        <v>5000</v>
      </c>
      <c r="E43" s="84">
        <v>5096.21</v>
      </c>
      <c r="F43" s="84"/>
    </row>
    <row r="44" spans="1:6" x14ac:dyDescent="0.25">
      <c r="A44" s="53" t="s">
        <v>135</v>
      </c>
      <c r="B44" s="54" t="s">
        <v>136</v>
      </c>
      <c r="C44" s="83">
        <f>C45</f>
        <v>7000</v>
      </c>
      <c r="D44" s="83">
        <f>D45</f>
        <v>7000</v>
      </c>
      <c r="E44" s="83">
        <f>E45</f>
        <v>1581.2</v>
      </c>
      <c r="F44" s="83">
        <f>(E45*100)/D45</f>
        <v>22.588571428571427</v>
      </c>
    </row>
    <row r="45" spans="1:6" ht="26.4" x14ac:dyDescent="0.25">
      <c r="A45" s="55" t="s">
        <v>137</v>
      </c>
      <c r="B45" s="56" t="s">
        <v>138</v>
      </c>
      <c r="C45" s="84">
        <v>7000</v>
      </c>
      <c r="D45" s="84">
        <v>7000</v>
      </c>
      <c r="E45" s="84">
        <v>1581.2</v>
      </c>
      <c r="F45" s="84"/>
    </row>
    <row r="46" spans="1:6" x14ac:dyDescent="0.25">
      <c r="A46" s="53" t="s">
        <v>139</v>
      </c>
      <c r="B46" s="54" t="s">
        <v>140</v>
      </c>
      <c r="C46" s="83">
        <f>C47+C48+C49+C50+C51</f>
        <v>11900</v>
      </c>
      <c r="D46" s="83">
        <f>D47+D48+D49+D50+D51</f>
        <v>11900</v>
      </c>
      <c r="E46" s="83">
        <f>E47+E48+E49+E50+E51</f>
        <v>1056.22</v>
      </c>
      <c r="F46" s="83">
        <f>(E47*100)/D47</f>
        <v>0</v>
      </c>
    </row>
    <row r="47" spans="1:6" x14ac:dyDescent="0.25">
      <c r="A47" s="55" t="s">
        <v>141</v>
      </c>
      <c r="B47" s="56" t="s">
        <v>142</v>
      </c>
      <c r="C47" s="84">
        <v>3500</v>
      </c>
      <c r="D47" s="84">
        <v>3500</v>
      </c>
      <c r="E47" s="84">
        <v>0</v>
      </c>
      <c r="F47" s="84"/>
    </row>
    <row r="48" spans="1:6" x14ac:dyDescent="0.25">
      <c r="A48" s="55" t="s">
        <v>143</v>
      </c>
      <c r="B48" s="56" t="s">
        <v>144</v>
      </c>
      <c r="C48" s="84">
        <v>4000</v>
      </c>
      <c r="D48" s="84">
        <v>4000</v>
      </c>
      <c r="E48" s="84">
        <v>397.41</v>
      </c>
      <c r="F48" s="84"/>
    </row>
    <row r="49" spans="1:6" x14ac:dyDescent="0.25">
      <c r="A49" s="55" t="s">
        <v>145</v>
      </c>
      <c r="B49" s="56" t="s">
        <v>146</v>
      </c>
      <c r="C49" s="84">
        <v>200</v>
      </c>
      <c r="D49" s="84">
        <v>200</v>
      </c>
      <c r="E49" s="84">
        <v>0</v>
      </c>
      <c r="F49" s="84"/>
    </row>
    <row r="50" spans="1:6" x14ac:dyDescent="0.25">
      <c r="A50" s="55" t="s">
        <v>147</v>
      </c>
      <c r="B50" s="56" t="s">
        <v>148</v>
      </c>
      <c r="C50" s="84">
        <v>200</v>
      </c>
      <c r="D50" s="84">
        <v>200</v>
      </c>
      <c r="E50" s="84">
        <v>0</v>
      </c>
      <c r="F50" s="84"/>
    </row>
    <row r="51" spans="1:6" x14ac:dyDescent="0.25">
      <c r="A51" s="55" t="s">
        <v>149</v>
      </c>
      <c r="B51" s="56" t="s">
        <v>140</v>
      </c>
      <c r="C51" s="84">
        <v>4000</v>
      </c>
      <c r="D51" s="84">
        <v>4000</v>
      </c>
      <c r="E51" s="84">
        <v>658.81</v>
      </c>
      <c r="F51" s="84"/>
    </row>
    <row r="52" spans="1:6" x14ac:dyDescent="0.25">
      <c r="A52" s="51" t="s">
        <v>150</v>
      </c>
      <c r="B52" s="52" t="s">
        <v>151</v>
      </c>
      <c r="C52" s="82">
        <f>C53+C55</f>
        <v>5648</v>
      </c>
      <c r="D52" s="82">
        <f>D53+D55</f>
        <v>5648</v>
      </c>
      <c r="E52" s="82">
        <f>E53+E55</f>
        <v>2350.9700000000003</v>
      </c>
      <c r="F52" s="81">
        <f>(E53*100)/D53</f>
        <v>52.703673245614034</v>
      </c>
    </row>
    <row r="53" spans="1:6" x14ac:dyDescent="0.25">
      <c r="A53" s="53" t="s">
        <v>152</v>
      </c>
      <c r="B53" s="54" t="s">
        <v>153</v>
      </c>
      <c r="C53" s="83">
        <f>C54</f>
        <v>3648</v>
      </c>
      <c r="D53" s="83">
        <f>D54</f>
        <v>3648</v>
      </c>
      <c r="E53" s="83">
        <f>E54</f>
        <v>1922.63</v>
      </c>
      <c r="F53" s="83">
        <f>(E54*100)/D54</f>
        <v>52.703673245614034</v>
      </c>
    </row>
    <row r="54" spans="1:6" ht="26.4" x14ac:dyDescent="0.25">
      <c r="A54" s="55" t="s">
        <v>154</v>
      </c>
      <c r="B54" s="56" t="s">
        <v>155</v>
      </c>
      <c r="C54" s="84">
        <v>3648</v>
      </c>
      <c r="D54" s="84">
        <v>3648</v>
      </c>
      <c r="E54" s="84">
        <v>1922.63</v>
      </c>
      <c r="F54" s="84"/>
    </row>
    <row r="55" spans="1:6" x14ac:dyDescent="0.25">
      <c r="A55" s="53" t="s">
        <v>156</v>
      </c>
      <c r="B55" s="54" t="s">
        <v>157</v>
      </c>
      <c r="C55" s="83">
        <f>C56</f>
        <v>2000</v>
      </c>
      <c r="D55" s="83">
        <f>D56</f>
        <v>2000</v>
      </c>
      <c r="E55" s="83">
        <f>E56</f>
        <v>428.34</v>
      </c>
      <c r="F55" s="83">
        <f>(E56*100)/D56</f>
        <v>21.417000000000002</v>
      </c>
    </row>
    <row r="56" spans="1:6" x14ac:dyDescent="0.25">
      <c r="A56" s="55" t="s">
        <v>158</v>
      </c>
      <c r="B56" s="56" t="s">
        <v>159</v>
      </c>
      <c r="C56" s="84">
        <v>2000</v>
      </c>
      <c r="D56" s="84">
        <v>2000</v>
      </c>
      <c r="E56" s="84">
        <v>428.34</v>
      </c>
      <c r="F56" s="84"/>
    </row>
    <row r="57" spans="1:6" x14ac:dyDescent="0.25">
      <c r="A57" s="49" t="s">
        <v>160</v>
      </c>
      <c r="B57" s="50" t="s">
        <v>161</v>
      </c>
      <c r="C57" s="80">
        <f>C58+C65</f>
        <v>293792</v>
      </c>
      <c r="D57" s="80">
        <f>D58+D65</f>
        <v>293792</v>
      </c>
      <c r="E57" s="80">
        <f>E58+E65</f>
        <v>7696</v>
      </c>
      <c r="F57" s="81">
        <f>(E58*100)/D58</f>
        <v>40.953597275436358</v>
      </c>
    </row>
    <row r="58" spans="1:6" x14ac:dyDescent="0.25">
      <c r="A58" s="51" t="s">
        <v>162</v>
      </c>
      <c r="B58" s="52" t="s">
        <v>163</v>
      </c>
      <c r="C58" s="82">
        <f>C59+C63</f>
        <v>18792</v>
      </c>
      <c r="D58" s="82">
        <f>D59+D63</f>
        <v>18792</v>
      </c>
      <c r="E58" s="82">
        <f>E59+E63</f>
        <v>7696</v>
      </c>
      <c r="F58" s="81">
        <f>(E59*100)/D59</f>
        <v>22.87444222188029</v>
      </c>
    </row>
    <row r="59" spans="1:6" x14ac:dyDescent="0.25">
      <c r="A59" s="53" t="s">
        <v>164</v>
      </c>
      <c r="B59" s="54" t="s">
        <v>165</v>
      </c>
      <c r="C59" s="83">
        <f>C60+C61+C62</f>
        <v>6499</v>
      </c>
      <c r="D59" s="83">
        <f>D60+D61+D62</f>
        <v>6499</v>
      </c>
      <c r="E59" s="83">
        <f>E60+E61+E62</f>
        <v>1486.61</v>
      </c>
      <c r="F59" s="83">
        <f>(E60*100)/D60</f>
        <v>29.732199999999999</v>
      </c>
    </row>
    <row r="60" spans="1:6" x14ac:dyDescent="0.25">
      <c r="A60" s="55" t="s">
        <v>166</v>
      </c>
      <c r="B60" s="56" t="s">
        <v>167</v>
      </c>
      <c r="C60" s="84">
        <v>5000</v>
      </c>
      <c r="D60" s="84">
        <v>5000</v>
      </c>
      <c r="E60" s="84">
        <v>1486.61</v>
      </c>
      <c r="F60" s="84"/>
    </row>
    <row r="61" spans="1:6" x14ac:dyDescent="0.25">
      <c r="A61" s="55" t="s">
        <v>168</v>
      </c>
      <c r="B61" s="56" t="s">
        <v>169</v>
      </c>
      <c r="C61" s="84">
        <v>800</v>
      </c>
      <c r="D61" s="84">
        <v>800</v>
      </c>
      <c r="E61" s="84">
        <v>0</v>
      </c>
      <c r="F61" s="84"/>
    </row>
    <row r="62" spans="1:6" x14ac:dyDescent="0.25">
      <c r="A62" s="55" t="s">
        <v>170</v>
      </c>
      <c r="B62" s="56" t="s">
        <v>171</v>
      </c>
      <c r="C62" s="84">
        <v>699</v>
      </c>
      <c r="D62" s="84">
        <v>699</v>
      </c>
      <c r="E62" s="84">
        <v>0</v>
      </c>
      <c r="F62" s="84"/>
    </row>
    <row r="63" spans="1:6" x14ac:dyDescent="0.25">
      <c r="A63" s="53" t="s">
        <v>172</v>
      </c>
      <c r="B63" s="54" t="s">
        <v>173</v>
      </c>
      <c r="C63" s="83">
        <f>C64</f>
        <v>12293</v>
      </c>
      <c r="D63" s="83">
        <f>D64</f>
        <v>12293</v>
      </c>
      <c r="E63" s="83">
        <f>E64</f>
        <v>6209.39</v>
      </c>
      <c r="F63" s="83">
        <f>(E64*100)/D64</f>
        <v>50.511591962905719</v>
      </c>
    </row>
    <row r="64" spans="1:6" x14ac:dyDescent="0.25">
      <c r="A64" s="55" t="s">
        <v>174</v>
      </c>
      <c r="B64" s="56" t="s">
        <v>175</v>
      </c>
      <c r="C64" s="84">
        <v>12293</v>
      </c>
      <c r="D64" s="84">
        <v>12293</v>
      </c>
      <c r="E64" s="84">
        <v>6209.39</v>
      </c>
      <c r="F64" s="84"/>
    </row>
    <row r="65" spans="1:6" x14ac:dyDescent="0.25">
      <c r="A65" s="51" t="s">
        <v>176</v>
      </c>
      <c r="B65" s="52" t="s">
        <v>177</v>
      </c>
      <c r="C65" s="82">
        <f t="shared" ref="C65:E66" si="0">C66</f>
        <v>275000</v>
      </c>
      <c r="D65" s="82">
        <f t="shared" si="0"/>
        <v>275000</v>
      </c>
      <c r="E65" s="82">
        <f t="shared" si="0"/>
        <v>0</v>
      </c>
      <c r="F65" s="81">
        <f>(E66*100)/D66</f>
        <v>0</v>
      </c>
    </row>
    <row r="66" spans="1:6" x14ac:dyDescent="0.25">
      <c r="A66" s="53" t="s">
        <v>178</v>
      </c>
      <c r="B66" s="54" t="s">
        <v>179</v>
      </c>
      <c r="C66" s="83">
        <f t="shared" si="0"/>
        <v>275000</v>
      </c>
      <c r="D66" s="83">
        <f t="shared" si="0"/>
        <v>275000</v>
      </c>
      <c r="E66" s="83">
        <f t="shared" si="0"/>
        <v>0</v>
      </c>
      <c r="F66" s="83">
        <f>(E67*100)/D67</f>
        <v>0</v>
      </c>
    </row>
    <row r="67" spans="1:6" x14ac:dyDescent="0.25">
      <c r="A67" s="55" t="s">
        <v>180</v>
      </c>
      <c r="B67" s="56" t="s">
        <v>179</v>
      </c>
      <c r="C67" s="84">
        <v>275000</v>
      </c>
      <c r="D67" s="84">
        <v>275000</v>
      </c>
      <c r="E67" s="84">
        <v>0</v>
      </c>
      <c r="F67" s="84"/>
    </row>
    <row r="68" spans="1:6" x14ac:dyDescent="0.25">
      <c r="A68" s="49" t="s">
        <v>50</v>
      </c>
      <c r="B68" s="50" t="s">
        <v>51</v>
      </c>
      <c r="C68" s="80">
        <f t="shared" ref="C68:E69" si="1">C69</f>
        <v>5993295</v>
      </c>
      <c r="D68" s="80">
        <f t="shared" si="1"/>
        <v>5993295</v>
      </c>
      <c r="E68" s="80">
        <f t="shared" si="1"/>
        <v>0</v>
      </c>
      <c r="F68" s="81">
        <f>(E69*100)/D69</f>
        <v>0</v>
      </c>
    </row>
    <row r="69" spans="1:6" x14ac:dyDescent="0.25">
      <c r="A69" s="51" t="s">
        <v>64</v>
      </c>
      <c r="B69" s="52" t="s">
        <v>65</v>
      </c>
      <c r="C69" s="82">
        <f t="shared" si="1"/>
        <v>5993295</v>
      </c>
      <c r="D69" s="82">
        <f t="shared" si="1"/>
        <v>5993295</v>
      </c>
      <c r="E69" s="82">
        <f t="shared" si="1"/>
        <v>0</v>
      </c>
      <c r="F69" s="81">
        <f>(E70*100)/D70</f>
        <v>0</v>
      </c>
    </row>
    <row r="70" spans="1:6" ht="26.4" x14ac:dyDescent="0.25">
      <c r="A70" s="53" t="s">
        <v>66</v>
      </c>
      <c r="B70" s="54" t="s">
        <v>67</v>
      </c>
      <c r="C70" s="83">
        <f>C71+C72</f>
        <v>5993295</v>
      </c>
      <c r="D70" s="83">
        <f>D71+D72</f>
        <v>5993295</v>
      </c>
      <c r="E70" s="83">
        <f>E71+E72</f>
        <v>0</v>
      </c>
      <c r="F70" s="83">
        <f>(E71*100)/D71</f>
        <v>0</v>
      </c>
    </row>
    <row r="71" spans="1:6" x14ac:dyDescent="0.25">
      <c r="A71" s="55" t="s">
        <v>68</v>
      </c>
      <c r="B71" s="56" t="s">
        <v>69</v>
      </c>
      <c r="C71" s="84">
        <v>5699503</v>
      </c>
      <c r="D71" s="84">
        <v>5699503</v>
      </c>
      <c r="E71" s="84">
        <v>0</v>
      </c>
      <c r="F71" s="84"/>
    </row>
    <row r="72" spans="1:6" ht="26.4" x14ac:dyDescent="0.25">
      <c r="A72" s="55" t="s">
        <v>70</v>
      </c>
      <c r="B72" s="56" t="s">
        <v>71</v>
      </c>
      <c r="C72" s="84">
        <v>293792</v>
      </c>
      <c r="D72" s="84">
        <v>293792</v>
      </c>
      <c r="E72" s="84">
        <v>0</v>
      </c>
      <c r="F72" s="84"/>
    </row>
    <row r="73" spans="1:6" x14ac:dyDescent="0.25">
      <c r="A73" s="48" t="s">
        <v>193</v>
      </c>
      <c r="B73" s="48" t="s">
        <v>200</v>
      </c>
      <c r="C73" s="78"/>
      <c r="D73" s="78"/>
      <c r="E73" s="78"/>
      <c r="F73" s="79" t="e">
        <f>(E73*100)/D73</f>
        <v>#DIV/0!</v>
      </c>
    </row>
    <row r="74" spans="1:6" x14ac:dyDescent="0.25">
      <c r="A74" s="49" t="s">
        <v>72</v>
      </c>
      <c r="B74" s="50" t="s">
        <v>73</v>
      </c>
      <c r="C74" s="80">
        <f>C75</f>
        <v>1800</v>
      </c>
      <c r="D74" s="80">
        <f>D75</f>
        <v>1800</v>
      </c>
      <c r="E74" s="80">
        <f>E75</f>
        <v>1500</v>
      </c>
      <c r="F74" s="81">
        <f>(E75*100)/D75</f>
        <v>83.333333333333329</v>
      </c>
    </row>
    <row r="75" spans="1:6" x14ac:dyDescent="0.25">
      <c r="A75" s="51" t="s">
        <v>91</v>
      </c>
      <c r="B75" s="52" t="s">
        <v>92</v>
      </c>
      <c r="C75" s="82">
        <f>C76+C78</f>
        <v>1800</v>
      </c>
      <c r="D75" s="82">
        <f>D76+D78</f>
        <v>1800</v>
      </c>
      <c r="E75" s="82">
        <f>E76+E78</f>
        <v>1500</v>
      </c>
      <c r="F75" s="81">
        <f>(E76*100)/D76</f>
        <v>83.333333333333329</v>
      </c>
    </row>
    <row r="76" spans="1:6" x14ac:dyDescent="0.25">
      <c r="A76" s="53" t="s">
        <v>103</v>
      </c>
      <c r="B76" s="54" t="s">
        <v>104</v>
      </c>
      <c r="C76" s="83">
        <f>C77</f>
        <v>1800</v>
      </c>
      <c r="D76" s="83">
        <f>D77</f>
        <v>1800</v>
      </c>
      <c r="E76" s="83">
        <f>E77</f>
        <v>1500</v>
      </c>
      <c r="F76" s="83">
        <f>(E77*100)/D77</f>
        <v>83.333333333333329</v>
      </c>
    </row>
    <row r="77" spans="1:6" x14ac:dyDescent="0.25">
      <c r="A77" s="55" t="s">
        <v>105</v>
      </c>
      <c r="B77" s="56" t="s">
        <v>106</v>
      </c>
      <c r="C77" s="84">
        <v>1800</v>
      </c>
      <c r="D77" s="84">
        <v>1800</v>
      </c>
      <c r="E77" s="84">
        <v>1500</v>
      </c>
      <c r="F77" s="84"/>
    </row>
    <row r="78" spans="1:6" x14ac:dyDescent="0.25">
      <c r="A78" s="53" t="s">
        <v>139</v>
      </c>
      <c r="B78" s="54" t="s">
        <v>140</v>
      </c>
      <c r="C78" s="83">
        <f>C79+C80</f>
        <v>0</v>
      </c>
      <c r="D78" s="83">
        <f>D79+D80</f>
        <v>0</v>
      </c>
      <c r="E78" s="83">
        <f>E79+E80</f>
        <v>0</v>
      </c>
      <c r="F78" s="83" t="e">
        <f>(E79*100)/D79</f>
        <v>#DIV/0!</v>
      </c>
    </row>
    <row r="79" spans="1:6" x14ac:dyDescent="0.25">
      <c r="A79" s="55" t="s">
        <v>143</v>
      </c>
      <c r="B79" s="56" t="s">
        <v>144</v>
      </c>
      <c r="C79" s="84">
        <v>0</v>
      </c>
      <c r="D79" s="84">
        <v>0</v>
      </c>
      <c r="E79" s="84">
        <v>0</v>
      </c>
      <c r="F79" s="84"/>
    </row>
    <row r="80" spans="1:6" x14ac:dyDescent="0.25">
      <c r="A80" s="55" t="s">
        <v>149</v>
      </c>
      <c r="B80" s="56" t="s">
        <v>140</v>
      </c>
      <c r="C80" s="84">
        <v>0</v>
      </c>
      <c r="D80" s="84">
        <v>0</v>
      </c>
      <c r="E80" s="84">
        <v>0</v>
      </c>
      <c r="F80" s="84"/>
    </row>
    <row r="81" spans="1:6" x14ac:dyDescent="0.25">
      <c r="A81" s="49" t="s">
        <v>160</v>
      </c>
      <c r="B81" s="50" t="s">
        <v>161</v>
      </c>
      <c r="C81" s="80">
        <f t="shared" ref="C81:E82" si="2">C82</f>
        <v>0</v>
      </c>
      <c r="D81" s="80">
        <f t="shared" si="2"/>
        <v>0</v>
      </c>
      <c r="E81" s="80">
        <f t="shared" si="2"/>
        <v>0</v>
      </c>
      <c r="F81" s="81" t="e">
        <f>(E82*100)/D82</f>
        <v>#DIV/0!</v>
      </c>
    </row>
    <row r="82" spans="1:6" x14ac:dyDescent="0.25">
      <c r="A82" s="51" t="s">
        <v>162</v>
      </c>
      <c r="B82" s="52" t="s">
        <v>163</v>
      </c>
      <c r="C82" s="82">
        <f t="shared" si="2"/>
        <v>0</v>
      </c>
      <c r="D82" s="82">
        <f t="shared" si="2"/>
        <v>0</v>
      </c>
      <c r="E82" s="82">
        <f t="shared" si="2"/>
        <v>0</v>
      </c>
      <c r="F82" s="81" t="e">
        <f>(E83*100)/D83</f>
        <v>#DIV/0!</v>
      </c>
    </row>
    <row r="83" spans="1:6" x14ac:dyDescent="0.25">
      <c r="A83" s="53" t="s">
        <v>164</v>
      </c>
      <c r="B83" s="54" t="s">
        <v>165</v>
      </c>
      <c r="C83" s="83">
        <f>C84+C85</f>
        <v>0</v>
      </c>
      <c r="D83" s="83">
        <f>D84+D85</f>
        <v>0</v>
      </c>
      <c r="E83" s="83">
        <f>E84+E85</f>
        <v>0</v>
      </c>
      <c r="F83" s="83" t="e">
        <f>(E84*100)/D84</f>
        <v>#DIV/0!</v>
      </c>
    </row>
    <row r="84" spans="1:6" x14ac:dyDescent="0.25">
      <c r="A84" s="55" t="s">
        <v>166</v>
      </c>
      <c r="B84" s="56" t="s">
        <v>167</v>
      </c>
      <c r="C84" s="84">
        <v>0</v>
      </c>
      <c r="D84" s="84">
        <v>0</v>
      </c>
      <c r="E84" s="84">
        <v>0</v>
      </c>
      <c r="F84" s="84"/>
    </row>
    <row r="85" spans="1:6" x14ac:dyDescent="0.25">
      <c r="A85" s="55" t="s">
        <v>168</v>
      </c>
      <c r="B85" s="56" t="s">
        <v>169</v>
      </c>
      <c r="C85" s="84">
        <v>0</v>
      </c>
      <c r="D85" s="84">
        <v>0</v>
      </c>
      <c r="E85" s="84">
        <v>0</v>
      </c>
      <c r="F85" s="84"/>
    </row>
    <row r="86" spans="1:6" x14ac:dyDescent="0.25">
      <c r="A86" s="49" t="s">
        <v>50</v>
      </c>
      <c r="B86" s="50" t="s">
        <v>51</v>
      </c>
      <c r="C86" s="80">
        <f t="shared" ref="C86:E88" si="3">C87</f>
        <v>1800</v>
      </c>
      <c r="D86" s="80">
        <f t="shared" si="3"/>
        <v>1800</v>
      </c>
      <c r="E86" s="80">
        <f t="shared" si="3"/>
        <v>0</v>
      </c>
      <c r="F86" s="81">
        <f>(E87*100)/D87</f>
        <v>0</v>
      </c>
    </row>
    <row r="87" spans="1:6" x14ac:dyDescent="0.25">
      <c r="A87" s="51" t="s">
        <v>58</v>
      </c>
      <c r="B87" s="52" t="s">
        <v>59</v>
      </c>
      <c r="C87" s="82">
        <f t="shared" si="3"/>
        <v>1800</v>
      </c>
      <c r="D87" s="82">
        <f t="shared" si="3"/>
        <v>1800</v>
      </c>
      <c r="E87" s="82">
        <f t="shared" si="3"/>
        <v>0</v>
      </c>
      <c r="F87" s="81">
        <f>(E88*100)/D88</f>
        <v>0</v>
      </c>
    </row>
    <row r="88" spans="1:6" x14ac:dyDescent="0.25">
      <c r="A88" s="53" t="s">
        <v>60</v>
      </c>
      <c r="B88" s="54" t="s">
        <v>61</v>
      </c>
      <c r="C88" s="83">
        <f t="shared" si="3"/>
        <v>1800</v>
      </c>
      <c r="D88" s="83">
        <f t="shared" si="3"/>
        <v>1800</v>
      </c>
      <c r="E88" s="83">
        <f t="shared" si="3"/>
        <v>0</v>
      </c>
      <c r="F88" s="83">
        <f>(E89*100)/D89</f>
        <v>0</v>
      </c>
    </row>
    <row r="89" spans="1:6" x14ac:dyDescent="0.25">
      <c r="A89" s="55" t="s">
        <v>62</v>
      </c>
      <c r="B89" s="56" t="s">
        <v>63</v>
      </c>
      <c r="C89" s="84">
        <v>1800</v>
      </c>
      <c r="D89" s="84">
        <v>1800</v>
      </c>
      <c r="E89" s="84">
        <v>0</v>
      </c>
      <c r="F89" s="84"/>
    </row>
    <row r="90" spans="1:6" x14ac:dyDescent="0.25">
      <c r="A90" s="48" t="s">
        <v>74</v>
      </c>
      <c r="B90" s="48" t="s">
        <v>201</v>
      </c>
      <c r="C90" s="78"/>
      <c r="D90" s="78"/>
      <c r="E90" s="78"/>
      <c r="F90" s="79" t="e">
        <f>(E90*100)/D90</f>
        <v>#DIV/0!</v>
      </c>
    </row>
    <row r="91" spans="1:6" x14ac:dyDescent="0.25">
      <c r="A91" s="49" t="s">
        <v>72</v>
      </c>
      <c r="B91" s="50" t="s">
        <v>73</v>
      </c>
      <c r="C91" s="80">
        <f t="shared" ref="C91:E92" si="4">C92</f>
        <v>10</v>
      </c>
      <c r="D91" s="80">
        <f t="shared" si="4"/>
        <v>10</v>
      </c>
      <c r="E91" s="80">
        <f t="shared" si="4"/>
        <v>0</v>
      </c>
      <c r="F91" s="81">
        <f>(E92*100)/D92</f>
        <v>0</v>
      </c>
    </row>
    <row r="92" spans="1:6" x14ac:dyDescent="0.25">
      <c r="A92" s="51" t="s">
        <v>91</v>
      </c>
      <c r="B92" s="52" t="s">
        <v>92</v>
      </c>
      <c r="C92" s="82">
        <f t="shared" si="4"/>
        <v>10</v>
      </c>
      <c r="D92" s="82">
        <f t="shared" si="4"/>
        <v>10</v>
      </c>
      <c r="E92" s="82">
        <f t="shared" si="4"/>
        <v>0</v>
      </c>
      <c r="F92" s="81">
        <f>(E93*100)/D93</f>
        <v>0</v>
      </c>
    </row>
    <row r="93" spans="1:6" x14ac:dyDescent="0.25">
      <c r="A93" s="53" t="s">
        <v>115</v>
      </c>
      <c r="B93" s="54" t="s">
        <v>116</v>
      </c>
      <c r="C93" s="83">
        <f>C94+C95</f>
        <v>10</v>
      </c>
      <c r="D93" s="83">
        <f>D94+D95</f>
        <v>10</v>
      </c>
      <c r="E93" s="83">
        <f>E94+E95</f>
        <v>0</v>
      </c>
      <c r="F93" s="83" t="e">
        <f>(E94*100)/D94</f>
        <v>#DIV/0!</v>
      </c>
    </row>
    <row r="94" spans="1:6" x14ac:dyDescent="0.25">
      <c r="A94" s="55" t="s">
        <v>119</v>
      </c>
      <c r="B94" s="56" t="s">
        <v>120</v>
      </c>
      <c r="C94" s="84">
        <v>0</v>
      </c>
      <c r="D94" s="84">
        <v>0</v>
      </c>
      <c r="E94" s="84">
        <v>0</v>
      </c>
      <c r="F94" s="84"/>
    </row>
    <row r="95" spans="1:6" x14ac:dyDescent="0.25">
      <c r="A95" s="55" t="s">
        <v>129</v>
      </c>
      <c r="B95" s="56" t="s">
        <v>130</v>
      </c>
      <c r="C95" s="84">
        <v>10</v>
      </c>
      <c r="D95" s="84">
        <v>10</v>
      </c>
      <c r="E95" s="84">
        <v>0</v>
      </c>
      <c r="F95" s="84"/>
    </row>
    <row r="96" spans="1:6" x14ac:dyDescent="0.25">
      <c r="A96" s="49" t="s">
        <v>50</v>
      </c>
      <c r="B96" s="50" t="s">
        <v>51</v>
      </c>
      <c r="C96" s="80">
        <f t="shared" ref="C96:E98" si="5">C97</f>
        <v>10</v>
      </c>
      <c r="D96" s="80">
        <f t="shared" si="5"/>
        <v>10</v>
      </c>
      <c r="E96" s="80">
        <f t="shared" si="5"/>
        <v>0</v>
      </c>
      <c r="F96" s="81">
        <f>(E97*100)/D97</f>
        <v>0</v>
      </c>
    </row>
    <row r="97" spans="1:6" x14ac:dyDescent="0.25">
      <c r="A97" s="51" t="s">
        <v>52</v>
      </c>
      <c r="B97" s="52" t="s">
        <v>53</v>
      </c>
      <c r="C97" s="82">
        <f t="shared" si="5"/>
        <v>10</v>
      </c>
      <c r="D97" s="82">
        <f t="shared" si="5"/>
        <v>10</v>
      </c>
      <c r="E97" s="82">
        <f t="shared" si="5"/>
        <v>0</v>
      </c>
      <c r="F97" s="81">
        <f>(E98*100)/D98</f>
        <v>0</v>
      </c>
    </row>
    <row r="98" spans="1:6" x14ac:dyDescent="0.25">
      <c r="A98" s="53" t="s">
        <v>54</v>
      </c>
      <c r="B98" s="54" t="s">
        <v>55</v>
      </c>
      <c r="C98" s="83">
        <f t="shared" si="5"/>
        <v>10</v>
      </c>
      <c r="D98" s="83">
        <f t="shared" si="5"/>
        <v>10</v>
      </c>
      <c r="E98" s="83">
        <f t="shared" si="5"/>
        <v>0</v>
      </c>
      <c r="F98" s="83">
        <f>(E99*100)/D99</f>
        <v>0</v>
      </c>
    </row>
    <row r="99" spans="1:6" x14ac:dyDescent="0.25">
      <c r="A99" s="55" t="s">
        <v>56</v>
      </c>
      <c r="B99" s="56" t="s">
        <v>57</v>
      </c>
      <c r="C99" s="84">
        <v>10</v>
      </c>
      <c r="D99" s="84">
        <v>10</v>
      </c>
      <c r="E99" s="84">
        <v>0</v>
      </c>
      <c r="F99" s="84"/>
    </row>
    <row r="100" spans="1:6" x14ac:dyDescent="0.25">
      <c r="A100" s="48" t="s">
        <v>194</v>
      </c>
      <c r="B100" s="48" t="s">
        <v>202</v>
      </c>
      <c r="C100" s="78"/>
      <c r="D100" s="78"/>
      <c r="E100" s="78"/>
      <c r="F100" s="79" t="e">
        <f>(E100*100)/D100</f>
        <v>#DIV/0!</v>
      </c>
    </row>
    <row r="101" spans="1:6" s="57" customFormat="1" x14ac:dyDescent="0.25"/>
    <row r="102" spans="1:6" s="57" customFormat="1" x14ac:dyDescent="0.25"/>
    <row r="103" spans="1:6" s="57" customFormat="1" x14ac:dyDescent="0.25"/>
    <row r="104" spans="1:6" s="57" customFormat="1" x14ac:dyDescent="0.25"/>
    <row r="105" spans="1:6" s="57" customFormat="1" x14ac:dyDescent="0.25"/>
    <row r="106" spans="1:6" s="57" customFormat="1" x14ac:dyDescent="0.25"/>
    <row r="107" spans="1:6" s="57" customFormat="1" x14ac:dyDescent="0.25"/>
    <row r="108" spans="1:6" s="57" customFormat="1" x14ac:dyDescent="0.25"/>
    <row r="109" spans="1:6" s="57" customFormat="1" x14ac:dyDescent="0.25"/>
    <row r="110" spans="1:6" s="57" customFormat="1" x14ac:dyDescent="0.25"/>
    <row r="111" spans="1:6" s="57" customFormat="1" x14ac:dyDescent="0.25"/>
    <row r="112" spans="1:6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="57" customFormat="1" x14ac:dyDescent="0.25"/>
    <row r="1218" s="57" customFormat="1" x14ac:dyDescent="0.25"/>
    <row r="1219" s="57" customFormat="1" x14ac:dyDescent="0.25"/>
    <row r="1220" s="57" customFormat="1" x14ac:dyDescent="0.25"/>
    <row r="1221" s="57" customFormat="1" x14ac:dyDescent="0.25"/>
    <row r="1222" s="57" customFormat="1" x14ac:dyDescent="0.25"/>
    <row r="1223" s="57" customFormat="1" x14ac:dyDescent="0.25"/>
    <row r="1224" s="57" customFormat="1" x14ac:dyDescent="0.25"/>
    <row r="1225" s="57" customFormat="1" x14ac:dyDescent="0.25"/>
    <row r="1226" s="57" customFormat="1" x14ac:dyDescent="0.25"/>
    <row r="1227" s="57" customFormat="1" x14ac:dyDescent="0.25"/>
    <row r="1228" s="57" customFormat="1" x14ac:dyDescent="0.25"/>
    <row r="1229" s="57" customFormat="1" x14ac:dyDescent="0.25"/>
    <row r="1230" s="57" customFormat="1" x14ac:dyDescent="0.25"/>
    <row r="1231" s="57" customFormat="1" x14ac:dyDescent="0.25"/>
    <row r="1232" s="57" customFormat="1" x14ac:dyDescent="0.25"/>
    <row r="1233" spans="1:3" s="57" customFormat="1" x14ac:dyDescent="0.25"/>
    <row r="1234" spans="1:3" s="57" customFormat="1" x14ac:dyDescent="0.25"/>
    <row r="1235" spans="1:3" s="57" customFormat="1" x14ac:dyDescent="0.25"/>
    <row r="1236" spans="1:3" s="57" customFormat="1" x14ac:dyDescent="0.25"/>
    <row r="1237" spans="1:3" s="57" customFormat="1" x14ac:dyDescent="0.25"/>
    <row r="1238" spans="1:3" s="57" customFormat="1" x14ac:dyDescent="0.25"/>
    <row r="1239" spans="1:3" s="57" customFormat="1" x14ac:dyDescent="0.25"/>
    <row r="1240" spans="1:3" s="57" customFormat="1" x14ac:dyDescent="0.25"/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57"/>
      <c r="B1269" s="57"/>
      <c r="C1269" s="57"/>
    </row>
    <row r="1270" spans="1:3" x14ac:dyDescent="0.25">
      <c r="A1270" s="57"/>
      <c r="B1270" s="57"/>
      <c r="C1270" s="57"/>
    </row>
    <row r="1271" spans="1:3" x14ac:dyDescent="0.25">
      <c r="A1271" s="57"/>
      <c r="B1271" s="57"/>
      <c r="C1271" s="57"/>
    </row>
    <row r="1272" spans="1:3" x14ac:dyDescent="0.25">
      <c r="A1272" s="57"/>
      <c r="B1272" s="57"/>
      <c r="C1272" s="57"/>
    </row>
    <row r="1273" spans="1:3" x14ac:dyDescent="0.25">
      <c r="A1273" s="57"/>
      <c r="B1273" s="57"/>
      <c r="C1273" s="57"/>
    </row>
    <row r="1274" spans="1:3" x14ac:dyDescent="0.25">
      <c r="A1274" s="57"/>
      <c r="B1274" s="57"/>
      <c r="C1274" s="57"/>
    </row>
    <row r="1275" spans="1:3" x14ac:dyDescent="0.25">
      <c r="A1275" s="57"/>
      <c r="B1275" s="57"/>
      <c r="C1275" s="57"/>
    </row>
    <row r="1276" spans="1:3" x14ac:dyDescent="0.25">
      <c r="A1276" s="57"/>
      <c r="B1276" s="57"/>
      <c r="C1276" s="57"/>
    </row>
    <row r="1277" spans="1:3" x14ac:dyDescent="0.25">
      <c r="A1277" s="57"/>
      <c r="B1277" s="57"/>
      <c r="C1277" s="57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  <row r="7948" s="40" customFormat="1" x14ac:dyDescent="0.25"/>
    <row r="7949" s="40" customFormat="1" x14ac:dyDescent="0.25"/>
    <row r="7950" s="40" customFormat="1" x14ac:dyDescent="0.25"/>
    <row r="7951" s="40" customFormat="1" x14ac:dyDescent="0.25"/>
    <row r="7952" s="40" customFormat="1" x14ac:dyDescent="0.25"/>
    <row r="7953" s="40" customFormat="1" x14ac:dyDescent="0.25"/>
    <row r="7954" s="40" customFormat="1" x14ac:dyDescent="0.25"/>
    <row r="7955" s="40" customFormat="1" x14ac:dyDescent="0.25"/>
    <row r="7956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2025-07-08T09:34:58Z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