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I16" i="1" s="1"/>
  <c r="J12" i="1"/>
  <c r="G15" i="1"/>
  <c r="H15" i="1"/>
  <c r="I15" i="1"/>
  <c r="J15" i="1"/>
  <c r="J16" i="1" s="1"/>
  <c r="L12" i="1" l="1"/>
  <c r="H16" i="1"/>
  <c r="G16" i="1"/>
  <c r="K16" i="1"/>
  <c r="L16" i="1"/>
  <c r="L15" i="1"/>
  <c r="K15" i="1"/>
  <c r="H26" i="1"/>
  <c r="I27" i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87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7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3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1" i="15"/>
  <c r="E51" i="15"/>
  <c r="D51" i="15"/>
  <c r="C51" i="15"/>
  <c r="F49" i="15"/>
  <c r="E49" i="15"/>
  <c r="D49" i="15"/>
  <c r="C49" i="15"/>
  <c r="F48" i="15"/>
  <c r="E48" i="15"/>
  <c r="D48" i="15"/>
  <c r="C48" i="15"/>
  <c r="F41" i="15"/>
  <c r="E41" i="15"/>
  <c r="D41" i="15"/>
  <c r="C41" i="15"/>
  <c r="F31" i="15"/>
  <c r="E31" i="15"/>
  <c r="D31" i="15"/>
  <c r="C31" i="15"/>
  <c r="F26" i="15"/>
  <c r="E26" i="15"/>
  <c r="D26" i="15"/>
  <c r="C26" i="15"/>
  <c r="F21" i="15"/>
  <c r="E21" i="15"/>
  <c r="D21" i="15"/>
  <c r="C21" i="15"/>
  <c r="F20" i="15"/>
  <c r="E20" i="15"/>
  <c r="D20" i="15"/>
  <c r="C20" i="15"/>
  <c r="F18" i="15"/>
  <c r="E18" i="15"/>
  <c r="D18" i="15"/>
  <c r="C18" i="15"/>
  <c r="F16" i="15"/>
  <c r="E16" i="15"/>
  <c r="D16" i="15"/>
  <c r="C16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5" i="3"/>
  <c r="K75" i="3"/>
  <c r="L74" i="3"/>
  <c r="K74" i="3"/>
  <c r="J74" i="3"/>
  <c r="I74" i="3"/>
  <c r="H74" i="3"/>
  <c r="G74" i="3"/>
  <c r="L73" i="3"/>
  <c r="K73" i="3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L36" i="3"/>
  <c r="K36" i="3"/>
  <c r="J36" i="3"/>
  <c r="I36" i="3"/>
  <c r="H36" i="3"/>
  <c r="G36" i="3"/>
  <c r="L35" i="3"/>
  <c r="K35" i="3"/>
  <c r="J35" i="3"/>
  <c r="I35" i="3"/>
  <c r="H35" i="3"/>
  <c r="G35" i="3"/>
  <c r="L34" i="3"/>
  <c r="K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<sst xmlns="http://schemas.openxmlformats.org/spreadsheetml/2006/main" count="411" uniqueCount="190">
  <si>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</si>
  <si>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</si>
  <si>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</si>
  <si>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</si>
  <si>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</si>
  <si>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</si>
  <si>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</si>
  <si>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</si>
  <si>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</si>
  <si>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</si>
  <si>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</si>
  <si>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</si>
  <si>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</si>
  <si>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</si>
  <si>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</si>
  <si>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</si>
  <si>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</si>
  <si>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</si>
  <si>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</si>
  <si>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</si>
  <si>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</si>
  <si>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</si>
  <si>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</si>
  <si>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</si>
  <si>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</si>
  <si>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</si>
  <si>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</si>
  <si>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</si>
  <si>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</si>
  <si>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</si>
  <si>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</si>
  <si>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</si>
  <si>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</si>
  <si>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</si>
  <si>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</si>
  <si>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</si>
  <si>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</si>
  <si>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</si>
  <si>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</si>
  <si>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</si>
  <si>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</si>
  <si>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</si>
  <si>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</si>
  <si>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</si>
  <si>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</si>
  <si>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</si>
  <si>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</si>
  <si>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</si>
  <si>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</si>
  <si>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</si>
  <si>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</si>
  <si>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</si>
  <si>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</si>
  <si>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</si>
  <si>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</si>
  <si>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</si>
  <si>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</si>
  <si>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</si>
  <si>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</si>
  <si>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</si>
  <si>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</si>
  <si>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</si>
  <si>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</si>
  <si>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</si>
  <si>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</si>
  <si>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</si>
  <si>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</si>
  <si>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</si>
  <si>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</si>
  <si>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</si>
  <si>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</si>
  <si>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</si>
  <si>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</si>
  <si>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</si>
  <si>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</si>
  <si>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</si>
  <si>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</si>
  <si>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</si>
  <si>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</si>
  <si>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</si>
  <si>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</si>
  <si>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</si>
  <si>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</si>
  <si>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</si>
  <si>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</si>
  <si>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</si>
  <si>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</si>
  <si>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</si>
  <si>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</si>
  <si>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</si>
  <si>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</si>
  <si>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</si>
  <si>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</si>
  <si>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</si>
  <si>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</si>
  <si>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</si>
  <si>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</si>
  <si>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</si>
  <si>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</si>
  <si>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</si>
  <si>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</si>
  <si>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</si>
  <si>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</si>
  <si>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</si>
  <si>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</si>
  <si>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</si>
  <si>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</si>
  <si>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</si>
  <si>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</si>
  <si>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</si>
  <si>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</si>
  <si>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</si>
  <si>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</si>
  <si>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</si>
  <si>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</si>
  <si>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</si>
  <si>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</si>
  <si>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</si>
  <si>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</si>
  <si>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</si>
  <si>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</si>
  <si>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</si>
  <si>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</si>
  <si>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</si>
  <si>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</si>
  <si>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</si>
  <si>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</si>
  <si>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</si>
  <si>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</si>
  <si>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</si>
  <si>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</si>
  <si>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</si>
  <si>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</si>
  <si>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</si>
  <si>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</si>
  <si>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</si>
  <si>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</si>
  <si>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</si>
  <si>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</si>
  <si>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</si>
  <si>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</si>
  <si>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</si>
  <si>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</si>
  <si>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</si>
  <si>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</si>
  <si>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</si>
  <si>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</si>
  <si>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</si>
  <si>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</si>
  <si>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</si>
  <si>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</si>
  <si>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</si>
  <si>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</si>
  <si>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</si>
  <si>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</si>
  <si>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</si>
  <si>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</si>
  <si>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</si>
  <si>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</si>
  <si>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</si>
  <si>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</si>
  <si>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</si>
  <si>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</si>
  <si>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</si>
  <si>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</si>
  <si>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</si>
  <si>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</si>
  <si>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</si>
  <si>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</si>
  <si>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</si>
  <si>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</si>
  <si>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</si>
  <si>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</si>
  <si>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</si>
  <si>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</si>
  <si>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</si>
  <si>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</si>
  <si>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35 Upravni sudovi</t>
  </si>
  <si>
    <t>47203 SPLIT UPRAVNI SUD</t>
  </si>
  <si>
    <t>2803 Vođenje sudskih postupaka</t>
  </si>
  <si>
    <t>11</t>
  </si>
  <si>
    <t>43</t>
  </si>
  <si>
    <t>A851001</t>
  </si>
  <si>
    <t>Vođenje sudskih postupaka iz nadležnosti upravnih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</si>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</sst>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2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597686.65</v>
      </c>
      <c r="H10" s="86">
        <v>1366690</v>
      </c>
      <c r="I10" s="86">
        <v>1366690</v>
      </c>
      <c r="J10" s="86">
        <v>693178.14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597686.65</v>
      </c>
      <c r="H12" s="87">
        <f t="shared" ref="H12:J12" si="0">H10+H11</f>
        <v>1366690</v>
      </c>
      <c r="I12" s="87">
        <f t="shared" si="0"/>
        <v>1366690</v>
      </c>
      <c r="J12" s="87">
        <f t="shared" si="0"/>
        <v>693178.14</v>
      </c>
      <c r="K12" s="88">
        <f>J12/G12*100</f>
        <v>115.976848403758</v>
      </c>
      <c r="L12" s="88">
        <f>J12/I12*100</f>
        <v>50.719485764877184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595931.65</v>
      </c>
      <c r="H13" s="86">
        <v>1366690</v>
      </c>
      <c r="I13" s="86">
        <v>1366690</v>
      </c>
      <c r="J13" s="86">
        <v>693178.14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2921.25</v>
      </c>
      <c r="H14" s="86">
        <v>0</v>
      </c>
      <c r="I14" s="86">
        <v>0</v>
      </c>
      <c r="J14" s="86">
        <v>0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598852.9</v>
      </c>
      <c r="H15" s="87">
        <f t="shared" ref="H15:J15" si="1">H13+H14</f>
        <v>1366690</v>
      </c>
      <c r="I15" s="87">
        <f t="shared" si="1"/>
        <v>1366690</v>
      </c>
      <c r="J15" s="87">
        <f t="shared" si="1"/>
        <v>693178.14</v>
      </c>
      <c r="K15" s="88">
        <f>J15/G15*100</f>
        <v>115.75098659453801</v>
      </c>
      <c r="L15" s="88">
        <f>J15/I15*100</f>
        <v>50.719485764877199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-1166.25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>
        <f>J16/G16*100</f>
        <v>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1320.77</v>
      </c>
      <c r="H24" s="86">
        <v>0</v>
      </c>
      <c r="I24" s="86">
        <v>0</v>
      </c>
      <c r="J24" s="86">
        <v>384.71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-154.52000000000001</v>
      </c>
      <c r="H25" s="86">
        <v>0</v>
      </c>
      <c r="I25" s="86">
        <v>0</v>
      </c>
      <c r="J25" s="86">
        <v>-384.71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1166.25</v>
      </c>
      <c r="H26" s="94">
        <f t="shared" ref="H26:J26" si="4">H24+H25</f>
        <v>0</v>
      </c>
      <c r="I26" s="94">
        <v>0</v>
      </c>
      <c r="J26" s="94">
        <f t="shared" si="4"/>
        <v>0</v>
      </c>
      <c r="K26" s="93">
        <f>J26/G26*100</f>
        <v>0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6"/>
  <sheetViews>
    <sheetView zoomScale="90" zoomScaleNormal="90" workbookViewId="0">
      <selection activeCell="J55" sqref="J5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597686.65</v>
      </c>
      <c r="H10" s="65">
        <f>H11</f>
        <v>1366690</v>
      </c>
      <c r="I10" s="65">
        <f>I11</f>
        <v>1366690</v>
      </c>
      <c r="J10" s="65">
        <f>J11</f>
        <v>693178.14</v>
      </c>
      <c r="K10" s="69">
        <f t="shared" ref="K10:K21" si="0">(J10*100)/G10</f>
        <v>115.97684840375805</v>
      </c>
      <c r="L10" s="69">
        <f t="shared" ref="L10:L21" si="1">(J10*100)/I10</f>
        <v>50.719485764877184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597686.65</v>
      </c>
      <c r="H11" s="65">
        <f>H12+H15+H18</f>
        <v>1366690</v>
      </c>
      <c r="I11" s="65">
        <f>I12+I15+I18</f>
        <v>1366690</v>
      </c>
      <c r="J11" s="65">
        <f>J12+J15+J18</f>
        <v>693178.14</v>
      </c>
      <c r="K11" s="65">
        <f t="shared" si="0"/>
        <v>115.97684840375805</v>
      </c>
      <c r="L11" s="65">
        <f t="shared" si="1"/>
        <v>50.719485764877184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14</v>
      </c>
      <c r="I12" s="65">
        <f t="shared" si="2"/>
        <v>14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14</v>
      </c>
      <c r="I13" s="65">
        <f t="shared" si="2"/>
        <v>14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14</v>
      </c>
      <c r="I14" s="66">
        <v>14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398</v>
      </c>
      <c r="I15" s="65">
        <f t="shared" si="3"/>
        <v>398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398</v>
      </c>
      <c r="I16" s="65">
        <f t="shared" si="3"/>
        <v>398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398</v>
      </c>
      <c r="I17" s="66">
        <v>398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597686.65</v>
      </c>
      <c r="H18" s="65">
        <f>H19</f>
        <v>1366278</v>
      </c>
      <c r="I18" s="65">
        <f>I19</f>
        <v>1366278</v>
      </c>
      <c r="J18" s="65">
        <f>J19</f>
        <v>693178.14</v>
      </c>
      <c r="K18" s="65">
        <f t="shared" si="0"/>
        <v>115.97684840375805</v>
      </c>
      <c r="L18" s="65">
        <f t="shared" si="1"/>
        <v>50.734780183827887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597686.65</v>
      </c>
      <c r="H19" s="65">
        <f>H20+H21</f>
        <v>1366278</v>
      </c>
      <c r="I19" s="65">
        <f>I20+I21</f>
        <v>1366278</v>
      </c>
      <c r="J19" s="65">
        <f>J20+J21</f>
        <v>693178.14</v>
      </c>
      <c r="K19" s="65">
        <f t="shared" si="0"/>
        <v>115.97684840375805</v>
      </c>
      <c r="L19" s="65">
        <f t="shared" si="1"/>
        <v>50.734780183827887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595931.65</v>
      </c>
      <c r="H20" s="66">
        <v>1366278</v>
      </c>
      <c r="I20" s="66">
        <v>1366278</v>
      </c>
      <c r="J20" s="66">
        <v>693178.14</v>
      </c>
      <c r="K20" s="66">
        <f t="shared" si="0"/>
        <v>116.31839658121866</v>
      </c>
      <c r="L20" s="66">
        <f t="shared" si="1"/>
        <v>50.734780183827887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1755</v>
      </c>
      <c r="H21" s="66">
        <v>0</v>
      </c>
      <c r="I21" s="66">
        <v>0</v>
      </c>
      <c r="J21" s="66">
        <v>0</v>
      </c>
      <c r="K21" s="66">
        <f t="shared" si="0"/>
        <v>0</v>
      </c>
      <c r="L21" s="66" t="e">
        <f t="shared" si="1"/>
        <v>#DIV/0!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G27+G69</f>
        <v>598852.9</v>
      </c>
      <c r="H26" s="65">
        <f>H27+H69</f>
        <v>1366690</v>
      </c>
      <c r="I26" s="65">
        <f>I27+I69</f>
        <v>1366690</v>
      </c>
      <c r="J26" s="65">
        <f>J27+J69</f>
        <v>693178.1399999999</v>
      </c>
      <c r="K26" s="70">
        <f t="shared" ref="K26:K57" si="4">(J26*100)/G26</f>
        <v>115.75098659453765</v>
      </c>
      <c r="L26" s="70">
        <f t="shared" ref="L26:L57" si="5">(J26*100)/I26</f>
        <v>50.719485764877184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G28+G35+G63</f>
        <v>595931.65</v>
      </c>
      <c r="H27" s="65">
        <f>H28+H35+H63</f>
        <v>1366690</v>
      </c>
      <c r="I27" s="65">
        <f>I28+I35+I63</f>
        <v>1366690</v>
      </c>
      <c r="J27" s="65">
        <f>J28+J35+J63</f>
        <v>693178.1399999999</v>
      </c>
      <c r="K27" s="65">
        <f t="shared" si="4"/>
        <v>116.31839658121866</v>
      </c>
      <c r="L27" s="65">
        <f t="shared" si="5"/>
        <v>50.719485764877184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G29+G31+G33</f>
        <v>522618.34</v>
      </c>
      <c r="H28" s="65">
        <f>H29+H31+H33</f>
        <v>1136062</v>
      </c>
      <c r="I28" s="65">
        <f>I29+I31+I33</f>
        <v>1136062</v>
      </c>
      <c r="J28" s="65">
        <f>J29+J31+J33</f>
        <v>636476.66999999993</v>
      </c>
      <c r="K28" s="65">
        <f t="shared" si="4"/>
        <v>121.78613364391306</v>
      </c>
      <c r="L28" s="65">
        <f t="shared" si="5"/>
        <v>56.024818187739754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437643.23</v>
      </c>
      <c r="H29" s="65">
        <f>H30</f>
        <v>945484</v>
      </c>
      <c r="I29" s="65">
        <f>I30</f>
        <v>945484</v>
      </c>
      <c r="J29" s="65">
        <f>J30</f>
        <v>533948.88</v>
      </c>
      <c r="K29" s="65">
        <f t="shared" si="4"/>
        <v>122.00551577137387</v>
      </c>
      <c r="L29" s="65">
        <f t="shared" si="5"/>
        <v>56.473602937754634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437643.23</v>
      </c>
      <c r="H30" s="66">
        <v>945484</v>
      </c>
      <c r="I30" s="66">
        <v>945484</v>
      </c>
      <c r="J30" s="66">
        <v>533948.88</v>
      </c>
      <c r="K30" s="66">
        <f t="shared" si="4"/>
        <v>122.00551577137387</v>
      </c>
      <c r="L30" s="66">
        <f t="shared" si="5"/>
        <v>56.473602937754634</v>
      </c>
    </row>
    <row r="31" spans="2:12" x14ac:dyDescent="0.25">
      <c r="B31" s="65"/>
      <c r="C31" s="65"/>
      <c r="D31" s="65" t="s">
        <v>80</v>
      </c>
      <c r="E31" s="65"/>
      <c r="F31" s="65" t="s">
        <v>81</v>
      </c>
      <c r="G31" s="65">
        <f>G32</f>
        <v>12990.59</v>
      </c>
      <c r="H31" s="65">
        <f>H32</f>
        <v>34573</v>
      </c>
      <c r="I31" s="65">
        <f>I32</f>
        <v>34573</v>
      </c>
      <c r="J31" s="65">
        <f>J32</f>
        <v>14426.22</v>
      </c>
      <c r="K31" s="65">
        <f t="shared" si="4"/>
        <v>111.05130713847485</v>
      </c>
      <c r="L31" s="65">
        <f t="shared" si="5"/>
        <v>41.726838862696326</v>
      </c>
    </row>
    <row r="32" spans="2:12" x14ac:dyDescent="0.25">
      <c r="B32" s="66"/>
      <c r="C32" s="66"/>
      <c r="D32" s="66"/>
      <c r="E32" s="66" t="s">
        <v>82</v>
      </c>
      <c r="F32" s="66" t="s">
        <v>81</v>
      </c>
      <c r="G32" s="66">
        <v>12990.59</v>
      </c>
      <c r="H32" s="66">
        <v>34573</v>
      </c>
      <c r="I32" s="66">
        <v>34573</v>
      </c>
      <c r="J32" s="66">
        <v>14426.22</v>
      </c>
      <c r="K32" s="66">
        <f t="shared" si="4"/>
        <v>111.05130713847485</v>
      </c>
      <c r="L32" s="66">
        <f t="shared" si="5"/>
        <v>41.726838862696326</v>
      </c>
    </row>
    <row r="33" spans="2:12" x14ac:dyDescent="0.25">
      <c r="B33" s="65"/>
      <c r="C33" s="65"/>
      <c r="D33" s="65" t="s">
        <v>83</v>
      </c>
      <c r="E33" s="65"/>
      <c r="F33" s="65" t="s">
        <v>84</v>
      </c>
      <c r="G33" s="65">
        <f>G34</f>
        <v>71984.52</v>
      </c>
      <c r="H33" s="65">
        <f>H34</f>
        <v>156005</v>
      </c>
      <c r="I33" s="65">
        <f>I34</f>
        <v>156005</v>
      </c>
      <c r="J33" s="65">
        <f>J34</f>
        <v>88101.57</v>
      </c>
      <c r="K33" s="65">
        <f t="shared" si="4"/>
        <v>122.38960543183451</v>
      </c>
      <c r="L33" s="65">
        <f t="shared" si="5"/>
        <v>56.47355533476491</v>
      </c>
    </row>
    <row r="34" spans="2:12" x14ac:dyDescent="0.25">
      <c r="B34" s="66"/>
      <c r="C34" s="66"/>
      <c r="D34" s="66"/>
      <c r="E34" s="66" t="s">
        <v>85</v>
      </c>
      <c r="F34" s="66" t="s">
        <v>86</v>
      </c>
      <c r="G34" s="66">
        <v>71984.52</v>
      </c>
      <c r="H34" s="66">
        <v>156005</v>
      </c>
      <c r="I34" s="66">
        <v>156005</v>
      </c>
      <c r="J34" s="66">
        <v>88101.57</v>
      </c>
      <c r="K34" s="66">
        <f t="shared" si="4"/>
        <v>122.38960543183451</v>
      </c>
      <c r="L34" s="66">
        <f t="shared" si="5"/>
        <v>56.47355533476491</v>
      </c>
    </row>
    <row r="35" spans="2:12" x14ac:dyDescent="0.25">
      <c r="B35" s="65"/>
      <c r="C35" s="65" t="s">
        <v>87</v>
      </c>
      <c r="D35" s="65"/>
      <c r="E35" s="65"/>
      <c r="F35" s="65" t="s">
        <v>88</v>
      </c>
      <c r="G35" s="65">
        <f>G36+G41+G46+G56</f>
        <v>72886.31</v>
      </c>
      <c r="H35" s="65">
        <f>H36+H41+H46+H56</f>
        <v>229566</v>
      </c>
      <c r="I35" s="65">
        <f>I36+I41+I46+I56</f>
        <v>229566</v>
      </c>
      <c r="J35" s="65">
        <f>J36+J41+J46+J56</f>
        <v>56208.07</v>
      </c>
      <c r="K35" s="65">
        <f t="shared" si="4"/>
        <v>77.11745868325616</v>
      </c>
      <c r="L35" s="65">
        <f t="shared" si="5"/>
        <v>24.484492477108979</v>
      </c>
    </row>
    <row r="36" spans="2:12" x14ac:dyDescent="0.25">
      <c r="B36" s="65"/>
      <c r="C36" s="65"/>
      <c r="D36" s="65" t="s">
        <v>89</v>
      </c>
      <c r="E36" s="65"/>
      <c r="F36" s="65" t="s">
        <v>90</v>
      </c>
      <c r="G36" s="65">
        <f>G37+G38+G39+G40</f>
        <v>15613.42</v>
      </c>
      <c r="H36" s="65">
        <f>H37+H38+H39+H40</f>
        <v>43542</v>
      </c>
      <c r="I36" s="65">
        <f>I37+I38+I39+I40</f>
        <v>43542</v>
      </c>
      <c r="J36" s="65">
        <f>J37+J38+J39+J40</f>
        <v>18042.66</v>
      </c>
      <c r="K36" s="65">
        <f t="shared" si="4"/>
        <v>115.55866683916784</v>
      </c>
      <c r="L36" s="65">
        <f t="shared" si="5"/>
        <v>41.437370814386107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957</v>
      </c>
      <c r="H37" s="66">
        <v>4100</v>
      </c>
      <c r="I37" s="66">
        <v>4100</v>
      </c>
      <c r="J37" s="66">
        <v>1730.45</v>
      </c>
      <c r="K37" s="66">
        <f t="shared" si="4"/>
        <v>180.82027168234066</v>
      </c>
      <c r="L37" s="66">
        <f t="shared" si="5"/>
        <v>42.206097560975607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13549.85</v>
      </c>
      <c r="H38" s="66">
        <v>34042</v>
      </c>
      <c r="I38" s="66">
        <v>34042</v>
      </c>
      <c r="J38" s="66">
        <v>14411.14</v>
      </c>
      <c r="K38" s="66">
        <f t="shared" si="4"/>
        <v>106.35645413048853</v>
      </c>
      <c r="L38" s="66">
        <f t="shared" si="5"/>
        <v>42.333411667939608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360</v>
      </c>
      <c r="H39" s="66">
        <v>4100</v>
      </c>
      <c r="I39" s="66">
        <v>4100</v>
      </c>
      <c r="J39" s="66">
        <v>1162.5</v>
      </c>
      <c r="K39" s="66">
        <f t="shared" si="4"/>
        <v>322.91666666666669</v>
      </c>
      <c r="L39" s="66">
        <f t="shared" si="5"/>
        <v>28.353658536585368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746.57</v>
      </c>
      <c r="H40" s="66">
        <v>1300</v>
      </c>
      <c r="I40" s="66">
        <v>1300</v>
      </c>
      <c r="J40" s="66">
        <v>738.57</v>
      </c>
      <c r="K40" s="66">
        <f t="shared" si="4"/>
        <v>98.928432698876193</v>
      </c>
      <c r="L40" s="66">
        <f t="shared" si="5"/>
        <v>56.81307692307692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</f>
        <v>11281</v>
      </c>
      <c r="H41" s="65">
        <f>H42+H43+H44+H45</f>
        <v>56778</v>
      </c>
      <c r="I41" s="65">
        <f>I42+I43+I44+I45</f>
        <v>56778</v>
      </c>
      <c r="J41" s="65">
        <f>J42+J43+J44+J45</f>
        <v>7129.73</v>
      </c>
      <c r="K41" s="65">
        <f t="shared" si="4"/>
        <v>63.201223295807111</v>
      </c>
      <c r="L41" s="65">
        <f t="shared" si="5"/>
        <v>12.557205255556729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3461</v>
      </c>
      <c r="H42" s="66">
        <v>18377</v>
      </c>
      <c r="I42" s="66">
        <v>18377</v>
      </c>
      <c r="J42" s="66">
        <v>4907.83</v>
      </c>
      <c r="K42" s="66">
        <f t="shared" si="4"/>
        <v>141.80381392661081</v>
      </c>
      <c r="L42" s="66">
        <f t="shared" si="5"/>
        <v>26.706372095554226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7772</v>
      </c>
      <c r="H43" s="66">
        <v>37490</v>
      </c>
      <c r="I43" s="66">
        <v>37490</v>
      </c>
      <c r="J43" s="66">
        <v>2177.81</v>
      </c>
      <c r="K43" s="66">
        <f t="shared" si="4"/>
        <v>28.021230056613483</v>
      </c>
      <c r="L43" s="66">
        <f t="shared" si="5"/>
        <v>5.809042411309683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48</v>
      </c>
      <c r="H44" s="66">
        <v>380</v>
      </c>
      <c r="I44" s="66">
        <v>380</v>
      </c>
      <c r="J44" s="66">
        <v>44.09</v>
      </c>
      <c r="K44" s="66">
        <f t="shared" si="4"/>
        <v>91.854166666666671</v>
      </c>
      <c r="L44" s="66">
        <f t="shared" si="5"/>
        <v>11.602631578947369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0</v>
      </c>
      <c r="H45" s="66">
        <v>531</v>
      </c>
      <c r="I45" s="66">
        <v>531</v>
      </c>
      <c r="J45" s="66">
        <v>0</v>
      </c>
      <c r="K45" s="66" t="e">
        <f t="shared" si="4"/>
        <v>#DIV/0!</v>
      </c>
      <c r="L45" s="66">
        <f t="shared" si="5"/>
        <v>0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44797</v>
      </c>
      <c r="H46" s="65">
        <f>H47+H48+H49+H50+H51+H52+H53+H54+H55</f>
        <v>125742</v>
      </c>
      <c r="I46" s="65">
        <f>I47+I48+I49+I50+I51+I52+I53+I54+I55</f>
        <v>125742</v>
      </c>
      <c r="J46" s="65">
        <f>J47+J48+J49+J50+J51+J52+J53+J54+J55</f>
        <v>29279.29</v>
      </c>
      <c r="K46" s="65">
        <f t="shared" si="4"/>
        <v>65.359934817063646</v>
      </c>
      <c r="L46" s="65">
        <f t="shared" si="5"/>
        <v>23.285210987577738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18551</v>
      </c>
      <c r="H47" s="66">
        <v>60175</v>
      </c>
      <c r="I47" s="66">
        <v>60175</v>
      </c>
      <c r="J47" s="66">
        <v>21117.54</v>
      </c>
      <c r="K47" s="66">
        <f t="shared" si="4"/>
        <v>113.8350493234866</v>
      </c>
      <c r="L47" s="66">
        <f t="shared" si="5"/>
        <v>35.09354383049439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91</v>
      </c>
      <c r="H48" s="66">
        <v>3730</v>
      </c>
      <c r="I48" s="66">
        <v>3730</v>
      </c>
      <c r="J48" s="66">
        <v>216.49</v>
      </c>
      <c r="K48" s="66">
        <f t="shared" si="4"/>
        <v>237.90109890109889</v>
      </c>
      <c r="L48" s="66">
        <f t="shared" si="5"/>
        <v>5.8040214477211798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2750</v>
      </c>
      <c r="H49" s="66">
        <v>2680</v>
      </c>
      <c r="I49" s="66">
        <v>2680</v>
      </c>
      <c r="J49" s="66">
        <v>0</v>
      </c>
      <c r="K49" s="66">
        <f t="shared" si="4"/>
        <v>0</v>
      </c>
      <c r="L49" s="66">
        <f t="shared" si="5"/>
        <v>0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17657</v>
      </c>
      <c r="H50" s="66">
        <v>38490</v>
      </c>
      <c r="I50" s="66">
        <v>38490</v>
      </c>
      <c r="J50" s="66">
        <v>1410.3</v>
      </c>
      <c r="K50" s="66">
        <f t="shared" si="4"/>
        <v>7.987200543693719</v>
      </c>
      <c r="L50" s="66">
        <f t="shared" si="5"/>
        <v>3.6640685892439593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1296</v>
      </c>
      <c r="H51" s="66">
        <v>3718</v>
      </c>
      <c r="I51" s="66">
        <v>3718</v>
      </c>
      <c r="J51" s="66">
        <v>1485.45</v>
      </c>
      <c r="K51" s="66">
        <f t="shared" si="4"/>
        <v>114.61805555555556</v>
      </c>
      <c r="L51" s="66">
        <f t="shared" si="5"/>
        <v>39.952931683700918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34</v>
      </c>
      <c r="H52" s="66">
        <v>3190</v>
      </c>
      <c r="I52" s="66">
        <v>3190</v>
      </c>
      <c r="J52" s="66">
        <v>0</v>
      </c>
      <c r="K52" s="66">
        <f t="shared" si="4"/>
        <v>0</v>
      </c>
      <c r="L52" s="66">
        <f t="shared" si="5"/>
        <v>0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0</v>
      </c>
      <c r="H53" s="66">
        <v>133</v>
      </c>
      <c r="I53" s="66">
        <v>133</v>
      </c>
      <c r="J53" s="66">
        <v>0</v>
      </c>
      <c r="K53" s="66" t="e">
        <f t="shared" si="4"/>
        <v>#DIV/0!</v>
      </c>
      <c r="L53" s="66">
        <f t="shared" si="5"/>
        <v>0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9</v>
      </c>
      <c r="H54" s="66">
        <v>66</v>
      </c>
      <c r="I54" s="66">
        <v>66</v>
      </c>
      <c r="J54" s="66">
        <v>9.9600000000000009</v>
      </c>
      <c r="K54" s="66">
        <f t="shared" si="4"/>
        <v>110.66666666666667</v>
      </c>
      <c r="L54" s="66">
        <f t="shared" si="5"/>
        <v>15.090909090909092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4409</v>
      </c>
      <c r="H55" s="66">
        <v>13560</v>
      </c>
      <c r="I55" s="66">
        <v>13560</v>
      </c>
      <c r="J55" s="66">
        <v>5039.55</v>
      </c>
      <c r="K55" s="66">
        <f t="shared" si="4"/>
        <v>114.30142889544115</v>
      </c>
      <c r="L55" s="66">
        <f t="shared" si="5"/>
        <v>37.164823008849559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G57+G58+G59+G60+G61+G62</f>
        <v>1194.8899999999999</v>
      </c>
      <c r="H56" s="65">
        <f>H57+H58+H59+H60+H61+H62</f>
        <v>3504</v>
      </c>
      <c r="I56" s="65">
        <f>I57+I58+I59+I60+I61+I62</f>
        <v>3504</v>
      </c>
      <c r="J56" s="65">
        <f>J57+J58+J59+J60+J61+J62</f>
        <v>1756.39</v>
      </c>
      <c r="K56" s="65">
        <f t="shared" si="4"/>
        <v>146.99177330130809</v>
      </c>
      <c r="L56" s="65">
        <f t="shared" si="5"/>
        <v>50.125285388127857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621.89</v>
      </c>
      <c r="H57" s="66">
        <v>700</v>
      </c>
      <c r="I57" s="66">
        <v>700</v>
      </c>
      <c r="J57" s="66">
        <v>553.69000000000005</v>
      </c>
      <c r="K57" s="66">
        <f t="shared" si="4"/>
        <v>89.033430349418708</v>
      </c>
      <c r="L57" s="66">
        <f t="shared" si="5"/>
        <v>79.098571428571432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159</v>
      </c>
      <c r="I58" s="66">
        <v>159</v>
      </c>
      <c r="J58" s="66">
        <v>0</v>
      </c>
      <c r="K58" s="66" t="e">
        <f t="shared" ref="K58:K75" si="6">(J58*100)/G58</f>
        <v>#DIV/0!</v>
      </c>
      <c r="L58" s="66">
        <f t="shared" ref="L58:L75" si="7">(J58*100)/I58</f>
        <v>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13</v>
      </c>
      <c r="I59" s="66">
        <v>13</v>
      </c>
      <c r="J59" s="66">
        <v>0</v>
      </c>
      <c r="K59" s="66" t="e">
        <f t="shared" si="6"/>
        <v>#DIV/0!</v>
      </c>
      <c r="L59" s="66">
        <f t="shared" si="7"/>
        <v>0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504</v>
      </c>
      <c r="H60" s="66">
        <v>2400</v>
      </c>
      <c r="I60" s="66">
        <v>2400</v>
      </c>
      <c r="J60" s="66">
        <v>1138</v>
      </c>
      <c r="K60" s="66">
        <f t="shared" si="6"/>
        <v>225.79365079365078</v>
      </c>
      <c r="L60" s="66">
        <f t="shared" si="7"/>
        <v>47.416666666666664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0</v>
      </c>
      <c r="H61" s="66">
        <v>33</v>
      </c>
      <c r="I61" s="66">
        <v>33</v>
      </c>
      <c r="J61" s="66">
        <v>0</v>
      </c>
      <c r="K61" s="66" t="e">
        <f t="shared" si="6"/>
        <v>#DIV/0!</v>
      </c>
      <c r="L61" s="66">
        <f t="shared" si="7"/>
        <v>0</v>
      </c>
    </row>
    <row r="62" spans="2:12" x14ac:dyDescent="0.25">
      <c r="B62" s="66"/>
      <c r="C62" s="66"/>
      <c r="D62" s="66"/>
      <c r="E62" s="66" t="s">
        <v>141</v>
      </c>
      <c r="F62" s="66" t="s">
        <v>130</v>
      </c>
      <c r="G62" s="66">
        <v>69</v>
      </c>
      <c r="H62" s="66">
        <v>199</v>
      </c>
      <c r="I62" s="66">
        <v>199</v>
      </c>
      <c r="J62" s="66">
        <v>64.7</v>
      </c>
      <c r="K62" s="66">
        <f t="shared" si="6"/>
        <v>93.768115942028984</v>
      </c>
      <c r="L62" s="66">
        <f t="shared" si="7"/>
        <v>32.51256281407035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427</v>
      </c>
      <c r="H63" s="65">
        <f>H64+H66</f>
        <v>1062</v>
      </c>
      <c r="I63" s="65">
        <f>I64+I66</f>
        <v>1062</v>
      </c>
      <c r="J63" s="65">
        <f>J64+J66</f>
        <v>493.4</v>
      </c>
      <c r="K63" s="65">
        <f t="shared" si="6"/>
        <v>115.55035128805621</v>
      </c>
      <c r="L63" s="65">
        <f t="shared" si="7"/>
        <v>46.459510357815439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28</v>
      </c>
      <c r="H64" s="65">
        <f>H65</f>
        <v>0</v>
      </c>
      <c r="I64" s="65">
        <f>I65</f>
        <v>0</v>
      </c>
      <c r="J64" s="65">
        <f>J65</f>
        <v>0</v>
      </c>
      <c r="K64" s="65">
        <f t="shared" si="6"/>
        <v>0</v>
      </c>
      <c r="L64" s="65" t="e">
        <f t="shared" si="7"/>
        <v>#DIV/0!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28</v>
      </c>
      <c r="H65" s="66">
        <v>0</v>
      </c>
      <c r="I65" s="66">
        <v>0</v>
      </c>
      <c r="J65" s="66">
        <v>0</v>
      </c>
      <c r="K65" s="66">
        <f t="shared" si="6"/>
        <v>0</v>
      </c>
      <c r="L65" s="66" t="e">
        <f t="shared" si="7"/>
        <v>#DIV/0!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G67+G68</f>
        <v>399</v>
      </c>
      <c r="H66" s="65">
        <f>H67+H68</f>
        <v>1062</v>
      </c>
      <c r="I66" s="65">
        <f>I67+I68</f>
        <v>1062</v>
      </c>
      <c r="J66" s="65">
        <f>J67+J68</f>
        <v>493.4</v>
      </c>
      <c r="K66" s="65">
        <f t="shared" si="6"/>
        <v>123.65914786967419</v>
      </c>
      <c r="L66" s="65">
        <f t="shared" si="7"/>
        <v>46.459510357815439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391</v>
      </c>
      <c r="H67" s="66">
        <v>929</v>
      </c>
      <c r="I67" s="66">
        <v>929</v>
      </c>
      <c r="J67" s="66">
        <v>493.4</v>
      </c>
      <c r="K67" s="66">
        <f t="shared" si="6"/>
        <v>126.18925831202046</v>
      </c>
      <c r="L67" s="66">
        <f t="shared" si="7"/>
        <v>53.110871905274486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8</v>
      </c>
      <c r="H68" s="66">
        <v>133</v>
      </c>
      <c r="I68" s="66">
        <v>133</v>
      </c>
      <c r="J68" s="66">
        <v>0</v>
      </c>
      <c r="K68" s="66">
        <f t="shared" si="6"/>
        <v>0</v>
      </c>
      <c r="L68" s="66">
        <f t="shared" si="7"/>
        <v>0</v>
      </c>
    </row>
    <row r="69" spans="2:12" x14ac:dyDescent="0.25">
      <c r="B69" s="65" t="s">
        <v>154</v>
      </c>
      <c r="C69" s="65"/>
      <c r="D69" s="65"/>
      <c r="E69" s="65"/>
      <c r="F69" s="65" t="s">
        <v>155</v>
      </c>
      <c r="G69" s="65">
        <f>G70</f>
        <v>2921.25</v>
      </c>
      <c r="H69" s="65">
        <f>H70</f>
        <v>0</v>
      </c>
      <c r="I69" s="65">
        <f>I70</f>
        <v>0</v>
      </c>
      <c r="J69" s="65">
        <f>J70</f>
        <v>0</v>
      </c>
      <c r="K69" s="65">
        <f t="shared" si="6"/>
        <v>0</v>
      </c>
      <c r="L69" s="65" t="e">
        <f t="shared" si="7"/>
        <v>#DIV/0!</v>
      </c>
    </row>
    <row r="70" spans="2:12" x14ac:dyDescent="0.25">
      <c r="B70" s="65"/>
      <c r="C70" s="65" t="s">
        <v>156</v>
      </c>
      <c r="D70" s="65"/>
      <c r="E70" s="65"/>
      <c r="F70" s="65" t="s">
        <v>157</v>
      </c>
      <c r="G70" s="65">
        <f>G71+G74</f>
        <v>2921.25</v>
      </c>
      <c r="H70" s="65">
        <f>H71+H74</f>
        <v>0</v>
      </c>
      <c r="I70" s="65">
        <f>I71+I74</f>
        <v>0</v>
      </c>
      <c r="J70" s="65">
        <f>J71+J74</f>
        <v>0</v>
      </c>
      <c r="K70" s="65">
        <f t="shared" si="6"/>
        <v>0</v>
      </c>
      <c r="L70" s="65" t="e">
        <f t="shared" si="7"/>
        <v>#DIV/0!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G72+G73</f>
        <v>1166.25</v>
      </c>
      <c r="H71" s="65">
        <f>H72+H73</f>
        <v>0</v>
      </c>
      <c r="I71" s="65">
        <f>I72+I73</f>
        <v>0</v>
      </c>
      <c r="J71" s="65">
        <f>J72+J73</f>
        <v>0</v>
      </c>
      <c r="K71" s="65">
        <f t="shared" si="6"/>
        <v>0</v>
      </c>
      <c r="L71" s="65" t="e">
        <f t="shared" si="7"/>
        <v>#DIV/0!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0</v>
      </c>
      <c r="H72" s="66">
        <v>0</v>
      </c>
      <c r="I72" s="66">
        <v>0</v>
      </c>
      <c r="J72" s="66">
        <v>0</v>
      </c>
      <c r="K72" s="66" t="e">
        <f t="shared" si="6"/>
        <v>#DIV/0!</v>
      </c>
      <c r="L72" s="66" t="e">
        <f t="shared" si="7"/>
        <v>#DIV/0!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1166.25</v>
      </c>
      <c r="H73" s="66">
        <v>0</v>
      </c>
      <c r="I73" s="66">
        <v>0</v>
      </c>
      <c r="J73" s="66">
        <v>0</v>
      </c>
      <c r="K73" s="66">
        <f t="shared" si="6"/>
        <v>0</v>
      </c>
      <c r="L73" s="66" t="e">
        <f t="shared" si="7"/>
        <v>#DIV/0!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1755</v>
      </c>
      <c r="H74" s="65">
        <f>H75</f>
        <v>0</v>
      </c>
      <c r="I74" s="65">
        <f>I75</f>
        <v>0</v>
      </c>
      <c r="J74" s="65">
        <f>J75</f>
        <v>0</v>
      </c>
      <c r="K74" s="65">
        <f t="shared" si="6"/>
        <v>0</v>
      </c>
      <c r="L74" s="65" t="e">
        <f t="shared" si="7"/>
        <v>#DIV/0!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1755</v>
      </c>
      <c r="H75" s="66">
        <v>0</v>
      </c>
      <c r="I75" s="66">
        <v>0</v>
      </c>
      <c r="J75" s="66">
        <v>0</v>
      </c>
      <c r="K75" s="66">
        <f t="shared" si="6"/>
        <v>0</v>
      </c>
      <c r="L75" s="66" t="e">
        <f t="shared" si="7"/>
        <v>#DIV/0!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597686.65</v>
      </c>
      <c r="D6" s="71">
        <f>D7+D9+D11</f>
        <v>1366690</v>
      </c>
      <c r="E6" s="71">
        <f>E7+E9+E11</f>
        <v>1366690</v>
      </c>
      <c r="F6" s="71">
        <f>F7+F9+F11</f>
        <v>693178.14</v>
      </c>
      <c r="G6" s="72">
        <f t="shared" ref="G6:G19" si="0">(F6*100)/C6</f>
        <v>115.97684840375805</v>
      </c>
      <c r="H6" s="72">
        <f t="shared" ref="H6:H19" si="1">(F6*100)/E6</f>
        <v>50.719485764877184</v>
      </c>
    </row>
    <row r="7" spans="1:8" x14ac:dyDescent="0.25">
      <c r="A7"/>
      <c r="B7" s="8" t="s">
        <v>168</v>
      </c>
      <c r="C7" s="71">
        <f>C8</f>
        <v>597686.65</v>
      </c>
      <c r="D7" s="71">
        <f>D8</f>
        <v>1366278</v>
      </c>
      <c r="E7" s="71">
        <f>E8</f>
        <v>1366278</v>
      </c>
      <c r="F7" s="71">
        <f>F8</f>
        <v>693178.14</v>
      </c>
      <c r="G7" s="72">
        <f t="shared" si="0"/>
        <v>115.97684840375805</v>
      </c>
      <c r="H7" s="72">
        <f t="shared" si="1"/>
        <v>50.734780183827887</v>
      </c>
    </row>
    <row r="8" spans="1:8" x14ac:dyDescent="0.25">
      <c r="A8"/>
      <c r="B8" s="16" t="s">
        <v>169</v>
      </c>
      <c r="C8" s="73">
        <v>597686.65</v>
      </c>
      <c r="D8" s="73">
        <v>1366278</v>
      </c>
      <c r="E8" s="73">
        <v>1366278</v>
      </c>
      <c r="F8" s="74">
        <v>693178.14</v>
      </c>
      <c r="G8" s="70">
        <f t="shared" si="0"/>
        <v>115.97684840375805</v>
      </c>
      <c r="H8" s="70">
        <f t="shared" si="1"/>
        <v>50.734780183827887</v>
      </c>
    </row>
    <row r="9" spans="1:8" x14ac:dyDescent="0.25">
      <c r="A9"/>
      <c r="B9" s="8" t="s">
        <v>170</v>
      </c>
      <c r="C9" s="71">
        <f>C10</f>
        <v>0</v>
      </c>
      <c r="D9" s="71">
        <f>D10</f>
        <v>398</v>
      </c>
      <c r="E9" s="71">
        <f>E10</f>
        <v>398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171</v>
      </c>
      <c r="C10" s="73">
        <v>0</v>
      </c>
      <c r="D10" s="73">
        <v>398</v>
      </c>
      <c r="E10" s="73">
        <v>398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172</v>
      </c>
      <c r="C11" s="71">
        <f>C12</f>
        <v>0</v>
      </c>
      <c r="D11" s="71">
        <f>D12</f>
        <v>14</v>
      </c>
      <c r="E11" s="71">
        <f>E12</f>
        <v>14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173</v>
      </c>
      <c r="C12" s="73">
        <v>0</v>
      </c>
      <c r="D12" s="73">
        <v>14</v>
      </c>
      <c r="E12" s="73">
        <v>14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B13" s="8" t="s">
        <v>32</v>
      </c>
      <c r="C13" s="75">
        <f>C14+C16+C18</f>
        <v>598852.9</v>
      </c>
      <c r="D13" s="75">
        <f>D14+D16+D18</f>
        <v>1366690</v>
      </c>
      <c r="E13" s="75">
        <f>E14+E16+E18</f>
        <v>1366690</v>
      </c>
      <c r="F13" s="75">
        <f>F14+F16+F18</f>
        <v>693178.14</v>
      </c>
      <c r="G13" s="72">
        <f t="shared" si="0"/>
        <v>115.75098659453765</v>
      </c>
      <c r="H13" s="72">
        <f t="shared" si="1"/>
        <v>50.719485764877184</v>
      </c>
    </row>
    <row r="14" spans="1:8" x14ac:dyDescent="0.25">
      <c r="A14"/>
      <c r="B14" s="8" t="s">
        <v>168</v>
      </c>
      <c r="C14" s="75">
        <f>C15</f>
        <v>597686.65</v>
      </c>
      <c r="D14" s="75">
        <f>D15</f>
        <v>1366278</v>
      </c>
      <c r="E14" s="75">
        <f>E15</f>
        <v>1366278</v>
      </c>
      <c r="F14" s="75">
        <f>F15</f>
        <v>693178.14</v>
      </c>
      <c r="G14" s="72">
        <f t="shared" si="0"/>
        <v>115.97684840375805</v>
      </c>
      <c r="H14" s="72">
        <f t="shared" si="1"/>
        <v>50.734780183827887</v>
      </c>
    </row>
    <row r="15" spans="1:8" x14ac:dyDescent="0.25">
      <c r="A15"/>
      <c r="B15" s="16" t="s">
        <v>169</v>
      </c>
      <c r="C15" s="73">
        <v>597686.65</v>
      </c>
      <c r="D15" s="73">
        <v>1366278</v>
      </c>
      <c r="E15" s="76">
        <v>1366278</v>
      </c>
      <c r="F15" s="74">
        <v>693178.14</v>
      </c>
      <c r="G15" s="70">
        <f t="shared" si="0"/>
        <v>115.97684840375805</v>
      </c>
      <c r="H15" s="70">
        <f t="shared" si="1"/>
        <v>50.734780183827887</v>
      </c>
    </row>
    <row r="16" spans="1:8" x14ac:dyDescent="0.25">
      <c r="A16"/>
      <c r="B16" s="8" t="s">
        <v>170</v>
      </c>
      <c r="C16" s="75">
        <f>C17</f>
        <v>1166.25</v>
      </c>
      <c r="D16" s="75">
        <f>D17</f>
        <v>398</v>
      </c>
      <c r="E16" s="75">
        <f>E17</f>
        <v>398</v>
      </c>
      <c r="F16" s="75">
        <f>F17</f>
        <v>0</v>
      </c>
      <c r="G16" s="72">
        <f t="shared" si="0"/>
        <v>0</v>
      </c>
      <c r="H16" s="72">
        <f t="shared" si="1"/>
        <v>0</v>
      </c>
    </row>
    <row r="17" spans="1:8" x14ac:dyDescent="0.25">
      <c r="A17"/>
      <c r="B17" s="16" t="s">
        <v>171</v>
      </c>
      <c r="C17" s="73">
        <v>1166.25</v>
      </c>
      <c r="D17" s="73">
        <v>398</v>
      </c>
      <c r="E17" s="76">
        <v>398</v>
      </c>
      <c r="F17" s="74">
        <v>0</v>
      </c>
      <c r="G17" s="70">
        <f t="shared" si="0"/>
        <v>0</v>
      </c>
      <c r="H17" s="70">
        <f t="shared" si="1"/>
        <v>0</v>
      </c>
    </row>
    <row r="18" spans="1:8" x14ac:dyDescent="0.25">
      <c r="A18"/>
      <c r="B18" s="8" t="s">
        <v>172</v>
      </c>
      <c r="C18" s="75">
        <f>C19</f>
        <v>0</v>
      </c>
      <c r="D18" s="75">
        <f>D19</f>
        <v>14</v>
      </c>
      <c r="E18" s="75">
        <f>E19</f>
        <v>14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173</v>
      </c>
      <c r="C19" s="73">
        <v>0</v>
      </c>
      <c r="D19" s="73">
        <v>14</v>
      </c>
      <c r="E19" s="76">
        <v>14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598852.9</v>
      </c>
      <c r="D6" s="75">
        <f t="shared" si="0"/>
        <v>1366690</v>
      </c>
      <c r="E6" s="75">
        <f t="shared" si="0"/>
        <v>1366690</v>
      </c>
      <c r="F6" s="75">
        <f t="shared" si="0"/>
        <v>693178.14</v>
      </c>
      <c r="G6" s="70">
        <f>(F6*100)/C6</f>
        <v>115.75098659453765</v>
      </c>
      <c r="H6" s="70">
        <f>(F6*100)/E6</f>
        <v>50.719485764877184</v>
      </c>
    </row>
    <row r="7" spans="2:8" x14ac:dyDescent="0.25">
      <c r="B7" s="8" t="s">
        <v>174</v>
      </c>
      <c r="C7" s="75">
        <f t="shared" si="0"/>
        <v>598852.9</v>
      </c>
      <c r="D7" s="75">
        <f t="shared" si="0"/>
        <v>1366690</v>
      </c>
      <c r="E7" s="75">
        <f t="shared" si="0"/>
        <v>1366690</v>
      </c>
      <c r="F7" s="75">
        <f t="shared" si="0"/>
        <v>693178.14</v>
      </c>
      <c r="G7" s="70">
        <f>(F7*100)/C7</f>
        <v>115.75098659453765</v>
      </c>
      <c r="H7" s="70">
        <f>(F7*100)/E7</f>
        <v>50.719485764877184</v>
      </c>
    </row>
    <row r="8" spans="2:8" x14ac:dyDescent="0.25">
      <c r="B8" s="11" t="s">
        <v>175</v>
      </c>
      <c r="C8" s="73">
        <v>598852.9</v>
      </c>
      <c r="D8" s="73">
        <v>1366690</v>
      </c>
      <c r="E8" s="73">
        <v>1366690</v>
      </c>
      <c r="F8" s="74">
        <v>693178.14</v>
      </c>
      <c r="G8" s="70">
        <f>(F8*100)/C8</f>
        <v>115.75098659453765</v>
      </c>
      <c r="H8" s="70">
        <f>(F8*100)/E8</f>
        <v>50.719485764877184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3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176</v>
      </c>
      <c r="C1" s="39"/>
    </row>
    <row r="2" spans="1:6" ht="15" customHeight="1" x14ac:dyDescent="0.2">
      <c r="A2" s="41" t="s">
        <v>34</v>
      </c>
      <c r="B2" s="42" t="s">
        <v>177</v>
      </c>
      <c r="C2" s="39"/>
    </row>
    <row r="3" spans="1:6" s="39" customFormat="1" ht="43.5" customHeight="1" x14ac:dyDescent="0.2">
      <c r="A3" s="43" t="s">
        <v>35</v>
      </c>
      <c r="B3" s="37" t="s">
        <v>178</v>
      </c>
    </row>
    <row r="4" spans="1:6" s="39" customFormat="1" x14ac:dyDescent="0.2">
      <c r="A4" s="43" t="s">
        <v>36</v>
      </c>
      <c r="B4" s="44" t="s">
        <v>179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180</v>
      </c>
      <c r="B7" s="46"/>
      <c r="C7" s="77">
        <f>C12+C54</f>
        <v>1366278</v>
      </c>
      <c r="D7" s="77">
        <f>D12+D54</f>
        <v>1366278</v>
      </c>
      <c r="E7" s="77">
        <f>E12+E54</f>
        <v>693178.1399999999</v>
      </c>
      <c r="F7" s="77">
        <f>(E7*100)/D7</f>
        <v>50.734780183827887</v>
      </c>
    </row>
    <row r="8" spans="1:6" x14ac:dyDescent="0.2">
      <c r="A8" s="47" t="s">
        <v>74</v>
      </c>
      <c r="B8" s="46"/>
      <c r="C8" s="77">
        <f>C64+C68</f>
        <v>398</v>
      </c>
      <c r="D8" s="77">
        <f>D64+D68</f>
        <v>398</v>
      </c>
      <c r="E8" s="77">
        <f>E64+E68</f>
        <v>0</v>
      </c>
      <c r="F8" s="77">
        <f>(E8*100)/D8</f>
        <v>0</v>
      </c>
    </row>
    <row r="9" spans="1:6" x14ac:dyDescent="0.2">
      <c r="A9" s="47" t="s">
        <v>181</v>
      </c>
      <c r="B9" s="46"/>
      <c r="C9" s="77">
        <f>C78</f>
        <v>14</v>
      </c>
      <c r="D9" s="77">
        <f>D78</f>
        <v>14</v>
      </c>
      <c r="E9" s="77">
        <f>E78</f>
        <v>0</v>
      </c>
      <c r="F9" s="77">
        <f>(E9*100)/D9</f>
        <v>0</v>
      </c>
    </row>
    <row r="10" spans="1:6" s="57" customFormat="1" x14ac:dyDescent="0.2"/>
    <row r="11" spans="1:6" ht="38.25" x14ac:dyDescent="0.2">
      <c r="A11" s="47" t="s">
        <v>182</v>
      </c>
      <c r="B11" s="47" t="s">
        <v>183</v>
      </c>
      <c r="C11" s="47" t="s">
        <v>43</v>
      </c>
      <c r="D11" s="47" t="s">
        <v>184</v>
      </c>
      <c r="E11" s="47" t="s">
        <v>185</v>
      </c>
      <c r="F11" s="47" t="s">
        <v>186</v>
      </c>
    </row>
    <row r="12" spans="1:6" x14ac:dyDescent="0.2">
      <c r="A12" s="49" t="s">
        <v>72</v>
      </c>
      <c r="B12" s="50" t="s">
        <v>73</v>
      </c>
      <c r="C12" s="80">
        <f>C13+C20+C48</f>
        <v>1366278</v>
      </c>
      <c r="D12" s="80">
        <f>D13+D20+D48</f>
        <v>1366278</v>
      </c>
      <c r="E12" s="80">
        <f>E13+E20+E48</f>
        <v>693178.1399999999</v>
      </c>
      <c r="F12" s="81">
        <f>(E12*100)/D12</f>
        <v>50.734780183827887</v>
      </c>
    </row>
    <row r="13" spans="1:6" x14ac:dyDescent="0.2">
      <c r="A13" s="51" t="s">
        <v>74</v>
      </c>
      <c r="B13" s="52" t="s">
        <v>75</v>
      </c>
      <c r="C13" s="82">
        <f>C14+C16+C18</f>
        <v>1136062</v>
      </c>
      <c r="D13" s="82">
        <f>D14+D16+D18</f>
        <v>1136062</v>
      </c>
      <c r="E13" s="82">
        <f>E14+E16+E18</f>
        <v>636476.66999999993</v>
      </c>
      <c r="F13" s="81">
        <f>(E13*100)/D13</f>
        <v>56.024818187739754</v>
      </c>
    </row>
    <row r="14" spans="1:6" x14ac:dyDescent="0.2">
      <c r="A14" s="53" t="s">
        <v>76</v>
      </c>
      <c r="B14" s="54" t="s">
        <v>77</v>
      </c>
      <c r="C14" s="83">
        <f>C15</f>
        <v>945484</v>
      </c>
      <c r="D14" s="83">
        <f>D15</f>
        <v>945484</v>
      </c>
      <c r="E14" s="83">
        <f>E15</f>
        <v>533948.88</v>
      </c>
      <c r="F14" s="83">
        <f>(E14*100)/D14</f>
        <v>56.473602937754634</v>
      </c>
    </row>
    <row r="15" spans="1:6" x14ac:dyDescent="0.2">
      <c r="A15" s="55" t="s">
        <v>78</v>
      </c>
      <c r="B15" s="56" t="s">
        <v>79</v>
      </c>
      <c r="C15" s="84">
        <v>945484</v>
      </c>
      <c r="D15" s="84">
        <v>945484</v>
      </c>
      <c r="E15" s="84">
        <v>533948.88</v>
      </c>
      <c r="F15" s="84"/>
    </row>
    <row r="16" spans="1:6" x14ac:dyDescent="0.2">
      <c r="A16" s="53" t="s">
        <v>80</v>
      </c>
      <c r="B16" s="54" t="s">
        <v>81</v>
      </c>
      <c r="C16" s="83">
        <f>C17</f>
        <v>34573</v>
      </c>
      <c r="D16" s="83">
        <f>D17</f>
        <v>34573</v>
      </c>
      <c r="E16" s="83">
        <f>E17</f>
        <v>14426.22</v>
      </c>
      <c r="F16" s="83">
        <f>(E16*100)/D16</f>
        <v>41.726838862696326</v>
      </c>
    </row>
    <row r="17" spans="1:6" x14ac:dyDescent="0.2">
      <c r="A17" s="55" t="s">
        <v>82</v>
      </c>
      <c r="B17" s="56" t="s">
        <v>81</v>
      </c>
      <c r="C17" s="84">
        <v>34573</v>
      </c>
      <c r="D17" s="84">
        <v>34573</v>
      </c>
      <c r="E17" s="84">
        <v>14426.22</v>
      </c>
      <c r="F17" s="84"/>
    </row>
    <row r="18" spans="1:6" x14ac:dyDescent="0.2">
      <c r="A18" s="53" t="s">
        <v>83</v>
      </c>
      <c r="B18" s="54" t="s">
        <v>84</v>
      </c>
      <c r="C18" s="83">
        <f>C19</f>
        <v>156005</v>
      </c>
      <c r="D18" s="83">
        <f>D19</f>
        <v>156005</v>
      </c>
      <c r="E18" s="83">
        <f>E19</f>
        <v>88101.57</v>
      </c>
      <c r="F18" s="83">
        <f>(E18*100)/D18</f>
        <v>56.47355533476491</v>
      </c>
    </row>
    <row r="19" spans="1:6" x14ac:dyDescent="0.2">
      <c r="A19" s="55" t="s">
        <v>85</v>
      </c>
      <c r="B19" s="56" t="s">
        <v>86</v>
      </c>
      <c r="C19" s="84">
        <v>156005</v>
      </c>
      <c r="D19" s="84">
        <v>156005</v>
      </c>
      <c r="E19" s="84">
        <v>88101.57</v>
      </c>
      <c r="F19" s="84"/>
    </row>
    <row r="20" spans="1:6" x14ac:dyDescent="0.2">
      <c r="A20" s="51" t="s">
        <v>87</v>
      </c>
      <c r="B20" s="52" t="s">
        <v>88</v>
      </c>
      <c r="C20" s="82">
        <f>C21+C26+C31+C41</f>
        <v>229154</v>
      </c>
      <c r="D20" s="82">
        <f>D21+D26+D31+D41</f>
        <v>229154</v>
      </c>
      <c r="E20" s="82">
        <f>E21+E26+E31+E41</f>
        <v>56208.07</v>
      </c>
      <c r="F20" s="81">
        <f>(E20*100)/D20</f>
        <v>24.528513576023112</v>
      </c>
    </row>
    <row r="21" spans="1:6" x14ac:dyDescent="0.2">
      <c r="A21" s="53" t="s">
        <v>89</v>
      </c>
      <c r="B21" s="54" t="s">
        <v>90</v>
      </c>
      <c r="C21" s="83">
        <f>C22+C23+C24+C25</f>
        <v>43542</v>
      </c>
      <c r="D21" s="83">
        <f>D22+D23+D24+D25</f>
        <v>43542</v>
      </c>
      <c r="E21" s="83">
        <f>E22+E23+E24+E25</f>
        <v>18042.66</v>
      </c>
      <c r="F21" s="83">
        <f>(E21*100)/D21</f>
        <v>41.437370814386107</v>
      </c>
    </row>
    <row r="22" spans="1:6" x14ac:dyDescent="0.2">
      <c r="A22" s="55" t="s">
        <v>91</v>
      </c>
      <c r="B22" s="56" t="s">
        <v>92</v>
      </c>
      <c r="C22" s="84">
        <v>4100</v>
      </c>
      <c r="D22" s="84">
        <v>4100</v>
      </c>
      <c r="E22" s="84">
        <v>1730.45</v>
      </c>
      <c r="F22" s="84"/>
    </row>
    <row r="23" spans="1:6" ht="25.5" x14ac:dyDescent="0.2">
      <c r="A23" s="55" t="s">
        <v>93</v>
      </c>
      <c r="B23" s="56" t="s">
        <v>94</v>
      </c>
      <c r="C23" s="84">
        <v>34042</v>
      </c>
      <c r="D23" s="84">
        <v>34042</v>
      </c>
      <c r="E23" s="84">
        <v>14411.14</v>
      </c>
      <c r="F23" s="84"/>
    </row>
    <row r="24" spans="1:6" x14ac:dyDescent="0.2">
      <c r="A24" s="55" t="s">
        <v>95</v>
      </c>
      <c r="B24" s="56" t="s">
        <v>96</v>
      </c>
      <c r="C24" s="84">
        <v>4100</v>
      </c>
      <c r="D24" s="84">
        <v>4100</v>
      </c>
      <c r="E24" s="84">
        <v>1162.5</v>
      </c>
      <c r="F24" s="84"/>
    </row>
    <row r="25" spans="1:6" x14ac:dyDescent="0.2">
      <c r="A25" s="55" t="s">
        <v>97</v>
      </c>
      <c r="B25" s="56" t="s">
        <v>98</v>
      </c>
      <c r="C25" s="84">
        <v>1300</v>
      </c>
      <c r="D25" s="84">
        <v>1300</v>
      </c>
      <c r="E25" s="84">
        <v>738.57</v>
      </c>
      <c r="F25" s="84"/>
    </row>
    <row r="26" spans="1:6" x14ac:dyDescent="0.2">
      <c r="A26" s="53" t="s">
        <v>99</v>
      </c>
      <c r="B26" s="54" t="s">
        <v>100</v>
      </c>
      <c r="C26" s="83">
        <f>C27+C28+C29+C30</f>
        <v>56380</v>
      </c>
      <c r="D26" s="83">
        <f>D27+D28+D29+D30</f>
        <v>56380</v>
      </c>
      <c r="E26" s="83">
        <f>E27+E28+E29+E30</f>
        <v>7129.73</v>
      </c>
      <c r="F26" s="83">
        <f>(E26*100)/D26</f>
        <v>12.645849592053921</v>
      </c>
    </row>
    <row r="27" spans="1:6" x14ac:dyDescent="0.2">
      <c r="A27" s="55" t="s">
        <v>101</v>
      </c>
      <c r="B27" s="56" t="s">
        <v>102</v>
      </c>
      <c r="C27" s="84">
        <v>17979</v>
      </c>
      <c r="D27" s="84">
        <v>17979</v>
      </c>
      <c r="E27" s="84">
        <v>4907.83</v>
      </c>
      <c r="F27" s="84"/>
    </row>
    <row r="28" spans="1:6" x14ac:dyDescent="0.2">
      <c r="A28" s="55" t="s">
        <v>103</v>
      </c>
      <c r="B28" s="56" t="s">
        <v>104</v>
      </c>
      <c r="C28" s="84">
        <v>37490</v>
      </c>
      <c r="D28" s="84">
        <v>37490</v>
      </c>
      <c r="E28" s="84">
        <v>2177.81</v>
      </c>
      <c r="F28" s="84"/>
    </row>
    <row r="29" spans="1:6" x14ac:dyDescent="0.2">
      <c r="A29" s="55" t="s">
        <v>105</v>
      </c>
      <c r="B29" s="56" t="s">
        <v>106</v>
      </c>
      <c r="C29" s="84">
        <v>380</v>
      </c>
      <c r="D29" s="84">
        <v>380</v>
      </c>
      <c r="E29" s="84">
        <v>44.09</v>
      </c>
      <c r="F29" s="84"/>
    </row>
    <row r="30" spans="1:6" x14ac:dyDescent="0.2">
      <c r="A30" s="55" t="s">
        <v>107</v>
      </c>
      <c r="B30" s="56" t="s">
        <v>108</v>
      </c>
      <c r="C30" s="84">
        <v>531</v>
      </c>
      <c r="D30" s="84">
        <v>531</v>
      </c>
      <c r="E30" s="84">
        <v>0</v>
      </c>
      <c r="F30" s="84"/>
    </row>
    <row r="31" spans="1:6" x14ac:dyDescent="0.2">
      <c r="A31" s="53" t="s">
        <v>109</v>
      </c>
      <c r="B31" s="54" t="s">
        <v>110</v>
      </c>
      <c r="C31" s="83">
        <f>C32+C33+C34+C35+C36+C37+C38+C39+C40</f>
        <v>125728</v>
      </c>
      <c r="D31" s="83">
        <f>D32+D33+D34+D35+D36+D37+D38+D39+D40</f>
        <v>125728</v>
      </c>
      <c r="E31" s="83">
        <f>E32+E33+E34+E35+E36+E37+E38+E39+E40</f>
        <v>29279.29</v>
      </c>
      <c r="F31" s="83">
        <f>(E31*100)/D31</f>
        <v>23.287803830491217</v>
      </c>
    </row>
    <row r="32" spans="1:6" x14ac:dyDescent="0.2">
      <c r="A32" s="55" t="s">
        <v>111</v>
      </c>
      <c r="B32" s="56" t="s">
        <v>112</v>
      </c>
      <c r="C32" s="84">
        <v>60175</v>
      </c>
      <c r="D32" s="84">
        <v>60175</v>
      </c>
      <c r="E32" s="84">
        <v>21117.54</v>
      </c>
      <c r="F32" s="84"/>
    </row>
    <row r="33" spans="1:6" x14ac:dyDescent="0.2">
      <c r="A33" s="55" t="s">
        <v>113</v>
      </c>
      <c r="B33" s="56" t="s">
        <v>114</v>
      </c>
      <c r="C33" s="84">
        <v>3716</v>
      </c>
      <c r="D33" s="84">
        <v>3716</v>
      </c>
      <c r="E33" s="84">
        <v>216.49</v>
      </c>
      <c r="F33" s="84"/>
    </row>
    <row r="34" spans="1:6" x14ac:dyDescent="0.2">
      <c r="A34" s="55" t="s">
        <v>115</v>
      </c>
      <c r="B34" s="56" t="s">
        <v>116</v>
      </c>
      <c r="C34" s="84">
        <v>2680</v>
      </c>
      <c r="D34" s="84">
        <v>2680</v>
      </c>
      <c r="E34" s="84">
        <v>0</v>
      </c>
      <c r="F34" s="84"/>
    </row>
    <row r="35" spans="1:6" x14ac:dyDescent="0.2">
      <c r="A35" s="55" t="s">
        <v>117</v>
      </c>
      <c r="B35" s="56" t="s">
        <v>118</v>
      </c>
      <c r="C35" s="84">
        <v>38490</v>
      </c>
      <c r="D35" s="84">
        <v>38490</v>
      </c>
      <c r="E35" s="84">
        <v>1410.3</v>
      </c>
      <c r="F35" s="84"/>
    </row>
    <row r="36" spans="1:6" x14ac:dyDescent="0.2">
      <c r="A36" s="55" t="s">
        <v>119</v>
      </c>
      <c r="B36" s="56" t="s">
        <v>120</v>
      </c>
      <c r="C36" s="84">
        <v>3718</v>
      </c>
      <c r="D36" s="84">
        <v>3718</v>
      </c>
      <c r="E36" s="84">
        <v>1485.45</v>
      </c>
      <c r="F36" s="84"/>
    </row>
    <row r="37" spans="1:6" x14ac:dyDescent="0.2">
      <c r="A37" s="55" t="s">
        <v>121</v>
      </c>
      <c r="B37" s="56" t="s">
        <v>122</v>
      </c>
      <c r="C37" s="84">
        <v>3190</v>
      </c>
      <c r="D37" s="84">
        <v>3190</v>
      </c>
      <c r="E37" s="84">
        <v>0</v>
      </c>
      <c r="F37" s="84"/>
    </row>
    <row r="38" spans="1:6" x14ac:dyDescent="0.2">
      <c r="A38" s="55" t="s">
        <v>123</v>
      </c>
      <c r="B38" s="56" t="s">
        <v>124</v>
      </c>
      <c r="C38" s="84">
        <v>133</v>
      </c>
      <c r="D38" s="84">
        <v>133</v>
      </c>
      <c r="E38" s="84">
        <v>0</v>
      </c>
      <c r="F38" s="84"/>
    </row>
    <row r="39" spans="1:6" x14ac:dyDescent="0.2">
      <c r="A39" s="55" t="s">
        <v>125</v>
      </c>
      <c r="B39" s="56" t="s">
        <v>126</v>
      </c>
      <c r="C39" s="84">
        <v>66</v>
      </c>
      <c r="D39" s="84">
        <v>66</v>
      </c>
      <c r="E39" s="84">
        <v>9.9600000000000009</v>
      </c>
      <c r="F39" s="84"/>
    </row>
    <row r="40" spans="1:6" x14ac:dyDescent="0.2">
      <c r="A40" s="55" t="s">
        <v>127</v>
      </c>
      <c r="B40" s="56" t="s">
        <v>128</v>
      </c>
      <c r="C40" s="84">
        <v>13560</v>
      </c>
      <c r="D40" s="84">
        <v>13560</v>
      </c>
      <c r="E40" s="84">
        <v>5039.55</v>
      </c>
      <c r="F40" s="84"/>
    </row>
    <row r="41" spans="1:6" x14ac:dyDescent="0.2">
      <c r="A41" s="53" t="s">
        <v>129</v>
      </c>
      <c r="B41" s="54" t="s">
        <v>130</v>
      </c>
      <c r="C41" s="83">
        <f>C42+C43+C44+C45+C46+C47</f>
        <v>3504</v>
      </c>
      <c r="D41" s="83">
        <f>D42+D43+D44+D45+D46+D47</f>
        <v>3504</v>
      </c>
      <c r="E41" s="83">
        <f>E42+E43+E44+E45+E46+E47</f>
        <v>1756.39</v>
      </c>
      <c r="F41" s="83">
        <f>(E41*100)/D41</f>
        <v>50.125285388127857</v>
      </c>
    </row>
    <row r="42" spans="1:6" x14ac:dyDescent="0.2">
      <c r="A42" s="55" t="s">
        <v>131</v>
      </c>
      <c r="B42" s="56" t="s">
        <v>132</v>
      </c>
      <c r="C42" s="84">
        <v>700</v>
      </c>
      <c r="D42" s="84">
        <v>700</v>
      </c>
      <c r="E42" s="84">
        <v>553.69000000000005</v>
      </c>
      <c r="F42" s="84"/>
    </row>
    <row r="43" spans="1:6" x14ac:dyDescent="0.2">
      <c r="A43" s="55" t="s">
        <v>133</v>
      </c>
      <c r="B43" s="56" t="s">
        <v>134</v>
      </c>
      <c r="C43" s="84">
        <v>159</v>
      </c>
      <c r="D43" s="84">
        <v>159</v>
      </c>
      <c r="E43" s="84">
        <v>0</v>
      </c>
      <c r="F43" s="84"/>
    </row>
    <row r="44" spans="1:6" x14ac:dyDescent="0.2">
      <c r="A44" s="55" t="s">
        <v>135</v>
      </c>
      <c r="B44" s="56" t="s">
        <v>136</v>
      </c>
      <c r="C44" s="84">
        <v>13</v>
      </c>
      <c r="D44" s="84">
        <v>13</v>
      </c>
      <c r="E44" s="84">
        <v>0</v>
      </c>
      <c r="F44" s="84"/>
    </row>
    <row r="45" spans="1:6" x14ac:dyDescent="0.2">
      <c r="A45" s="55" t="s">
        <v>137</v>
      </c>
      <c r="B45" s="56" t="s">
        <v>138</v>
      </c>
      <c r="C45" s="84">
        <v>2400</v>
      </c>
      <c r="D45" s="84">
        <v>2400</v>
      </c>
      <c r="E45" s="84">
        <v>1138</v>
      </c>
      <c r="F45" s="84"/>
    </row>
    <row r="46" spans="1:6" x14ac:dyDescent="0.2">
      <c r="A46" s="55" t="s">
        <v>139</v>
      </c>
      <c r="B46" s="56" t="s">
        <v>140</v>
      </c>
      <c r="C46" s="84">
        <v>33</v>
      </c>
      <c r="D46" s="84">
        <v>33</v>
      </c>
      <c r="E46" s="84">
        <v>0</v>
      </c>
      <c r="F46" s="84"/>
    </row>
    <row r="47" spans="1:6" x14ac:dyDescent="0.2">
      <c r="A47" s="55" t="s">
        <v>141</v>
      </c>
      <c r="B47" s="56" t="s">
        <v>130</v>
      </c>
      <c r="C47" s="84">
        <v>199</v>
      </c>
      <c r="D47" s="84">
        <v>199</v>
      </c>
      <c r="E47" s="84">
        <v>64.7</v>
      </c>
      <c r="F47" s="84"/>
    </row>
    <row r="48" spans="1:6" x14ac:dyDescent="0.2">
      <c r="A48" s="51" t="s">
        <v>142</v>
      </c>
      <c r="B48" s="52" t="s">
        <v>143</v>
      </c>
      <c r="C48" s="82">
        <f>C49+C51</f>
        <v>1062</v>
      </c>
      <c r="D48" s="82">
        <f>D49+D51</f>
        <v>1062</v>
      </c>
      <c r="E48" s="82">
        <f>E49+E51</f>
        <v>493.4</v>
      </c>
      <c r="F48" s="81">
        <f>(E48*100)/D48</f>
        <v>46.459510357815439</v>
      </c>
    </row>
    <row r="49" spans="1:6" x14ac:dyDescent="0.2">
      <c r="A49" s="53" t="s">
        <v>144</v>
      </c>
      <c r="B49" s="54" t="s">
        <v>145</v>
      </c>
      <c r="C49" s="83">
        <f>C50</f>
        <v>0</v>
      </c>
      <c r="D49" s="83">
        <f>D50</f>
        <v>0</v>
      </c>
      <c r="E49" s="83">
        <f>E50</f>
        <v>0</v>
      </c>
      <c r="F49" s="83" t="e">
        <f>(E49*100)/D49</f>
        <v>#DIV/0!</v>
      </c>
    </row>
    <row r="50" spans="1:6" ht="25.5" x14ac:dyDescent="0.2">
      <c r="A50" s="55" t="s">
        <v>146</v>
      </c>
      <c r="B50" s="56" t="s">
        <v>147</v>
      </c>
      <c r="C50" s="84">
        <v>0</v>
      </c>
      <c r="D50" s="84">
        <v>0</v>
      </c>
      <c r="E50" s="84">
        <v>0</v>
      </c>
      <c r="F50" s="84"/>
    </row>
    <row r="51" spans="1:6" x14ac:dyDescent="0.2">
      <c r="A51" s="53" t="s">
        <v>148</v>
      </c>
      <c r="B51" s="54" t="s">
        <v>149</v>
      </c>
      <c r="C51" s="83">
        <f>C52+C53</f>
        <v>1062</v>
      </c>
      <c r="D51" s="83">
        <f>D52+D53</f>
        <v>1062</v>
      </c>
      <c r="E51" s="83">
        <f>E52+E53</f>
        <v>493.4</v>
      </c>
      <c r="F51" s="83">
        <f>(E51*100)/D51</f>
        <v>46.459510357815439</v>
      </c>
    </row>
    <row r="52" spans="1:6" x14ac:dyDescent="0.2">
      <c r="A52" s="55" t="s">
        <v>150</v>
      </c>
      <c r="B52" s="56" t="s">
        <v>151</v>
      </c>
      <c r="C52" s="84">
        <v>929</v>
      </c>
      <c r="D52" s="84">
        <v>929</v>
      </c>
      <c r="E52" s="84">
        <v>493.4</v>
      </c>
      <c r="F52" s="84"/>
    </row>
    <row r="53" spans="1:6" x14ac:dyDescent="0.2">
      <c r="A53" s="55" t="s">
        <v>152</v>
      </c>
      <c r="B53" s="56" t="s">
        <v>153</v>
      </c>
      <c r="C53" s="84">
        <v>133</v>
      </c>
      <c r="D53" s="84">
        <v>133</v>
      </c>
      <c r="E53" s="84">
        <v>0</v>
      </c>
      <c r="F53" s="84"/>
    </row>
    <row r="54" spans="1:6" x14ac:dyDescent="0.2">
      <c r="A54" s="49" t="s">
        <v>154</v>
      </c>
      <c r="B54" s="50" t="s">
        <v>155</v>
      </c>
      <c r="C54" s="80">
        <f t="shared" ref="C54:E56" si="0">C55</f>
        <v>0</v>
      </c>
      <c r="D54" s="80">
        <f t="shared" si="0"/>
        <v>0</v>
      </c>
      <c r="E54" s="80">
        <f t="shared" si="0"/>
        <v>0</v>
      </c>
      <c r="F54" s="81" t="e">
        <f>(E54*100)/D54</f>
        <v>#DIV/0!</v>
      </c>
    </row>
    <row r="55" spans="1:6" x14ac:dyDescent="0.2">
      <c r="A55" s="51" t="s">
        <v>156</v>
      </c>
      <c r="B55" s="52" t="s">
        <v>157</v>
      </c>
      <c r="C55" s="82">
        <f t="shared" si="0"/>
        <v>0</v>
      </c>
      <c r="D55" s="82">
        <f t="shared" si="0"/>
        <v>0</v>
      </c>
      <c r="E55" s="82">
        <f t="shared" si="0"/>
        <v>0</v>
      </c>
      <c r="F55" s="81" t="e">
        <f>(E55*100)/D55</f>
        <v>#DIV/0!</v>
      </c>
    </row>
    <row r="56" spans="1:6" x14ac:dyDescent="0.2">
      <c r="A56" s="53" t="s">
        <v>164</v>
      </c>
      <c r="B56" s="54" t="s">
        <v>165</v>
      </c>
      <c r="C56" s="83">
        <f t="shared" si="0"/>
        <v>0</v>
      </c>
      <c r="D56" s="83">
        <f t="shared" si="0"/>
        <v>0</v>
      </c>
      <c r="E56" s="83">
        <f t="shared" si="0"/>
        <v>0</v>
      </c>
      <c r="F56" s="83" t="e">
        <f>(E56*100)/D56</f>
        <v>#DIV/0!</v>
      </c>
    </row>
    <row r="57" spans="1:6" x14ac:dyDescent="0.2">
      <c r="A57" s="55" t="s">
        <v>166</v>
      </c>
      <c r="B57" s="56" t="s">
        <v>167</v>
      </c>
      <c r="C57" s="84">
        <v>0</v>
      </c>
      <c r="D57" s="84">
        <v>0</v>
      </c>
      <c r="E57" s="84">
        <v>0</v>
      </c>
      <c r="F57" s="84"/>
    </row>
    <row r="58" spans="1:6" x14ac:dyDescent="0.2">
      <c r="A58" s="49" t="s">
        <v>50</v>
      </c>
      <c r="B58" s="50" t="s">
        <v>51</v>
      </c>
      <c r="C58" s="80">
        <f t="shared" ref="C58:E59" si="1">C59</f>
        <v>1366278</v>
      </c>
      <c r="D58" s="80">
        <f t="shared" si="1"/>
        <v>1366278</v>
      </c>
      <c r="E58" s="80">
        <f t="shared" si="1"/>
        <v>693178.14</v>
      </c>
      <c r="F58" s="81">
        <f>(E58*100)/D58</f>
        <v>50.734780183827887</v>
      </c>
    </row>
    <row r="59" spans="1:6" x14ac:dyDescent="0.2">
      <c r="A59" s="51" t="s">
        <v>64</v>
      </c>
      <c r="B59" s="52" t="s">
        <v>65</v>
      </c>
      <c r="C59" s="82">
        <f t="shared" si="1"/>
        <v>1366278</v>
      </c>
      <c r="D59" s="82">
        <f t="shared" si="1"/>
        <v>1366278</v>
      </c>
      <c r="E59" s="82">
        <f t="shared" si="1"/>
        <v>693178.14</v>
      </c>
      <c r="F59" s="81">
        <f>(E59*100)/D59</f>
        <v>50.734780183827887</v>
      </c>
    </row>
    <row r="60" spans="1:6" ht="25.5" x14ac:dyDescent="0.2">
      <c r="A60" s="53" t="s">
        <v>66</v>
      </c>
      <c r="B60" s="54" t="s">
        <v>67</v>
      </c>
      <c r="C60" s="83">
        <f>C61+C62</f>
        <v>1366278</v>
      </c>
      <c r="D60" s="83">
        <f>D61+D62</f>
        <v>1366278</v>
      </c>
      <c r="E60" s="83">
        <f>E61+E62</f>
        <v>693178.14</v>
      </c>
      <c r="F60" s="83">
        <f>(E60*100)/D60</f>
        <v>50.734780183827887</v>
      </c>
    </row>
    <row r="61" spans="1:6" x14ac:dyDescent="0.2">
      <c r="A61" s="55" t="s">
        <v>68</v>
      </c>
      <c r="B61" s="56" t="s">
        <v>69</v>
      </c>
      <c r="C61" s="84">
        <v>1366278</v>
      </c>
      <c r="D61" s="84">
        <v>1366278</v>
      </c>
      <c r="E61" s="84">
        <v>693178.14</v>
      </c>
      <c r="F61" s="84"/>
    </row>
    <row r="62" spans="1:6" ht="25.5" x14ac:dyDescent="0.2">
      <c r="A62" s="55" t="s">
        <v>70</v>
      </c>
      <c r="B62" s="56" t="s">
        <v>71</v>
      </c>
      <c r="C62" s="84">
        <v>0</v>
      </c>
      <c r="D62" s="84">
        <v>0</v>
      </c>
      <c r="E62" s="84">
        <v>0</v>
      </c>
      <c r="F62" s="84"/>
    </row>
    <row r="63" spans="1:6" x14ac:dyDescent="0.2">
      <c r="A63" s="48" t="s">
        <v>180</v>
      </c>
      <c r="B63" s="48" t="s">
        <v>187</v>
      </c>
      <c r="C63" s="78"/>
      <c r="D63" s="78"/>
      <c r="E63" s="78"/>
      <c r="F63" s="79" t="e">
        <f>(E63*100)/D63</f>
        <v>#DIV/0!</v>
      </c>
    </row>
    <row r="64" spans="1:6" x14ac:dyDescent="0.2">
      <c r="A64" s="49" t="s">
        <v>72</v>
      </c>
      <c r="B64" s="50" t="s">
        <v>73</v>
      </c>
      <c r="C64" s="80">
        <f t="shared" ref="C64:E66" si="2">C65</f>
        <v>398</v>
      </c>
      <c r="D64" s="80">
        <f t="shared" si="2"/>
        <v>398</v>
      </c>
      <c r="E64" s="80">
        <f t="shared" si="2"/>
        <v>0</v>
      </c>
      <c r="F64" s="81">
        <f>(E64*100)/D64</f>
        <v>0</v>
      </c>
    </row>
    <row r="65" spans="1:6" x14ac:dyDescent="0.2">
      <c r="A65" s="51" t="s">
        <v>87</v>
      </c>
      <c r="B65" s="52" t="s">
        <v>88</v>
      </c>
      <c r="C65" s="82">
        <f t="shared" si="2"/>
        <v>398</v>
      </c>
      <c r="D65" s="82">
        <f t="shared" si="2"/>
        <v>398</v>
      </c>
      <c r="E65" s="82">
        <f t="shared" si="2"/>
        <v>0</v>
      </c>
      <c r="F65" s="81">
        <f>(E65*100)/D65</f>
        <v>0</v>
      </c>
    </row>
    <row r="66" spans="1:6" x14ac:dyDescent="0.2">
      <c r="A66" s="53" t="s">
        <v>99</v>
      </c>
      <c r="B66" s="54" t="s">
        <v>100</v>
      </c>
      <c r="C66" s="83">
        <f t="shared" si="2"/>
        <v>398</v>
      </c>
      <c r="D66" s="83">
        <f t="shared" si="2"/>
        <v>398</v>
      </c>
      <c r="E66" s="83">
        <f t="shared" si="2"/>
        <v>0</v>
      </c>
      <c r="F66" s="83">
        <f>(E66*100)/D66</f>
        <v>0</v>
      </c>
    </row>
    <row r="67" spans="1:6" x14ac:dyDescent="0.2">
      <c r="A67" s="55" t="s">
        <v>101</v>
      </c>
      <c r="B67" s="56" t="s">
        <v>102</v>
      </c>
      <c r="C67" s="84">
        <v>398</v>
      </c>
      <c r="D67" s="84">
        <v>398</v>
      </c>
      <c r="E67" s="84">
        <v>0</v>
      </c>
      <c r="F67" s="84"/>
    </row>
    <row r="68" spans="1:6" x14ac:dyDescent="0.2">
      <c r="A68" s="49" t="s">
        <v>154</v>
      </c>
      <c r="B68" s="50" t="s">
        <v>155</v>
      </c>
      <c r="C68" s="80">
        <f t="shared" ref="C68:E69" si="3">C69</f>
        <v>0</v>
      </c>
      <c r="D68" s="80">
        <f t="shared" si="3"/>
        <v>0</v>
      </c>
      <c r="E68" s="80">
        <f t="shared" si="3"/>
        <v>0</v>
      </c>
      <c r="F68" s="81" t="e">
        <f>(E68*100)/D68</f>
        <v>#DIV/0!</v>
      </c>
    </row>
    <row r="69" spans="1:6" x14ac:dyDescent="0.2">
      <c r="A69" s="51" t="s">
        <v>156</v>
      </c>
      <c r="B69" s="52" t="s">
        <v>157</v>
      </c>
      <c r="C69" s="82">
        <f t="shared" si="3"/>
        <v>0</v>
      </c>
      <c r="D69" s="82">
        <f t="shared" si="3"/>
        <v>0</v>
      </c>
      <c r="E69" s="82">
        <f t="shared" si="3"/>
        <v>0</v>
      </c>
      <c r="F69" s="81" t="e">
        <f>(E69*100)/D69</f>
        <v>#DIV/0!</v>
      </c>
    </row>
    <row r="70" spans="1:6" x14ac:dyDescent="0.2">
      <c r="A70" s="53" t="s">
        <v>158</v>
      </c>
      <c r="B70" s="54" t="s">
        <v>159</v>
      </c>
      <c r="C70" s="83">
        <f>C71+C72</f>
        <v>0</v>
      </c>
      <c r="D70" s="83">
        <f>D71+D72</f>
        <v>0</v>
      </c>
      <c r="E70" s="83">
        <f>E71+E72</f>
        <v>0</v>
      </c>
      <c r="F70" s="83" t="e">
        <f>(E70*100)/D70</f>
        <v>#DIV/0!</v>
      </c>
    </row>
    <row r="71" spans="1:6" x14ac:dyDescent="0.2">
      <c r="A71" s="55" t="s">
        <v>160</v>
      </c>
      <c r="B71" s="56" t="s">
        <v>161</v>
      </c>
      <c r="C71" s="84">
        <v>0</v>
      </c>
      <c r="D71" s="84">
        <v>0</v>
      </c>
      <c r="E71" s="84">
        <v>0</v>
      </c>
      <c r="F71" s="84"/>
    </row>
    <row r="72" spans="1:6" x14ac:dyDescent="0.2">
      <c r="A72" s="55" t="s">
        <v>162</v>
      </c>
      <c r="B72" s="56" t="s">
        <v>163</v>
      </c>
      <c r="C72" s="84">
        <v>0</v>
      </c>
      <c r="D72" s="84">
        <v>0</v>
      </c>
      <c r="E72" s="84">
        <v>0</v>
      </c>
      <c r="F72" s="84"/>
    </row>
    <row r="73" spans="1:6" x14ac:dyDescent="0.2">
      <c r="A73" s="49" t="s">
        <v>50</v>
      </c>
      <c r="B73" s="50" t="s">
        <v>51</v>
      </c>
      <c r="C73" s="80">
        <f t="shared" ref="C73:E75" si="4">C74</f>
        <v>398</v>
      </c>
      <c r="D73" s="80">
        <f t="shared" si="4"/>
        <v>398</v>
      </c>
      <c r="E73" s="80">
        <f t="shared" si="4"/>
        <v>0</v>
      </c>
      <c r="F73" s="81">
        <f>(E73*100)/D73</f>
        <v>0</v>
      </c>
    </row>
    <row r="74" spans="1:6" x14ac:dyDescent="0.2">
      <c r="A74" s="51" t="s">
        <v>58</v>
      </c>
      <c r="B74" s="52" t="s">
        <v>59</v>
      </c>
      <c r="C74" s="82">
        <f t="shared" si="4"/>
        <v>398</v>
      </c>
      <c r="D74" s="82">
        <f t="shared" si="4"/>
        <v>398</v>
      </c>
      <c r="E74" s="82">
        <f t="shared" si="4"/>
        <v>0</v>
      </c>
      <c r="F74" s="81">
        <f>(E74*100)/D74</f>
        <v>0</v>
      </c>
    </row>
    <row r="75" spans="1:6" x14ac:dyDescent="0.2">
      <c r="A75" s="53" t="s">
        <v>60</v>
      </c>
      <c r="B75" s="54" t="s">
        <v>61</v>
      </c>
      <c r="C75" s="83">
        <f t="shared" si="4"/>
        <v>398</v>
      </c>
      <c r="D75" s="83">
        <f t="shared" si="4"/>
        <v>398</v>
      </c>
      <c r="E75" s="83">
        <f t="shared" si="4"/>
        <v>0</v>
      </c>
      <c r="F75" s="83">
        <f>(E75*100)/D75</f>
        <v>0</v>
      </c>
    </row>
    <row r="76" spans="1:6" x14ac:dyDescent="0.2">
      <c r="A76" s="55" t="s">
        <v>62</v>
      </c>
      <c r="B76" s="56" t="s">
        <v>63</v>
      </c>
      <c r="C76" s="84">
        <v>398</v>
      </c>
      <c r="D76" s="84">
        <v>398</v>
      </c>
      <c r="E76" s="84">
        <v>0</v>
      </c>
      <c r="F76" s="84"/>
    </row>
    <row r="77" spans="1:6" x14ac:dyDescent="0.2">
      <c r="A77" s="48" t="s">
        <v>74</v>
      </c>
      <c r="B77" s="48" t="s">
        <v>188</v>
      </c>
      <c r="C77" s="78"/>
      <c r="D77" s="78"/>
      <c r="E77" s="78"/>
      <c r="F77" s="79" t="e">
        <f>(E77*100)/D77</f>
        <v>#DIV/0!</v>
      </c>
    </row>
    <row r="78" spans="1:6" x14ac:dyDescent="0.2">
      <c r="A78" s="49" t="s">
        <v>72</v>
      </c>
      <c r="B78" s="50" t="s">
        <v>73</v>
      </c>
      <c r="C78" s="80">
        <f t="shared" ref="C78:E79" si="5">C79</f>
        <v>14</v>
      </c>
      <c r="D78" s="80">
        <f t="shared" si="5"/>
        <v>14</v>
      </c>
      <c r="E78" s="80">
        <f t="shared" si="5"/>
        <v>0</v>
      </c>
      <c r="F78" s="81">
        <f>(E78*100)/D78</f>
        <v>0</v>
      </c>
    </row>
    <row r="79" spans="1:6" x14ac:dyDescent="0.2">
      <c r="A79" s="51" t="s">
        <v>87</v>
      </c>
      <c r="B79" s="52" t="s">
        <v>88</v>
      </c>
      <c r="C79" s="82">
        <f t="shared" si="5"/>
        <v>14</v>
      </c>
      <c r="D79" s="82">
        <f t="shared" si="5"/>
        <v>14</v>
      </c>
      <c r="E79" s="82">
        <f t="shared" si="5"/>
        <v>0</v>
      </c>
      <c r="F79" s="81">
        <f>(E79*100)/D79</f>
        <v>0</v>
      </c>
    </row>
    <row r="80" spans="1:6" x14ac:dyDescent="0.2">
      <c r="A80" s="53" t="s">
        <v>109</v>
      </c>
      <c r="B80" s="54" t="s">
        <v>110</v>
      </c>
      <c r="C80" s="83">
        <f>C81+C82</f>
        <v>14</v>
      </c>
      <c r="D80" s="83">
        <f>D81+D82</f>
        <v>14</v>
      </c>
      <c r="E80" s="83">
        <f>E81+E82</f>
        <v>0</v>
      </c>
      <c r="F80" s="83">
        <f>(E80*100)/D80</f>
        <v>0</v>
      </c>
    </row>
    <row r="81" spans="1:6" x14ac:dyDescent="0.2">
      <c r="A81" s="55" t="s">
        <v>113</v>
      </c>
      <c r="B81" s="56" t="s">
        <v>114</v>
      </c>
      <c r="C81" s="84">
        <v>14</v>
      </c>
      <c r="D81" s="84">
        <v>14</v>
      </c>
      <c r="E81" s="84">
        <v>0</v>
      </c>
      <c r="F81" s="84"/>
    </row>
    <row r="82" spans="1:6" x14ac:dyDescent="0.2">
      <c r="A82" s="55" t="s">
        <v>123</v>
      </c>
      <c r="B82" s="56" t="s">
        <v>124</v>
      </c>
      <c r="C82" s="84">
        <v>0</v>
      </c>
      <c r="D82" s="84">
        <v>0</v>
      </c>
      <c r="E82" s="84">
        <v>0</v>
      </c>
      <c r="F82" s="84"/>
    </row>
    <row r="83" spans="1:6" x14ac:dyDescent="0.2">
      <c r="A83" s="49" t="s">
        <v>50</v>
      </c>
      <c r="B83" s="50" t="s">
        <v>51</v>
      </c>
      <c r="C83" s="80">
        <f t="shared" ref="C83:E85" si="6">C84</f>
        <v>14</v>
      </c>
      <c r="D83" s="80">
        <f t="shared" si="6"/>
        <v>14</v>
      </c>
      <c r="E83" s="80">
        <f t="shared" si="6"/>
        <v>0</v>
      </c>
      <c r="F83" s="81">
        <f>(E83*100)/D83</f>
        <v>0</v>
      </c>
    </row>
    <row r="84" spans="1:6" x14ac:dyDescent="0.2">
      <c r="A84" s="51" t="s">
        <v>52</v>
      </c>
      <c r="B84" s="52" t="s">
        <v>53</v>
      </c>
      <c r="C84" s="82">
        <f t="shared" si="6"/>
        <v>14</v>
      </c>
      <c r="D84" s="82">
        <f t="shared" si="6"/>
        <v>14</v>
      </c>
      <c r="E84" s="82">
        <f t="shared" si="6"/>
        <v>0</v>
      </c>
      <c r="F84" s="81">
        <f>(E84*100)/D84</f>
        <v>0</v>
      </c>
    </row>
    <row r="85" spans="1:6" x14ac:dyDescent="0.2">
      <c r="A85" s="53" t="s">
        <v>54</v>
      </c>
      <c r="B85" s="54" t="s">
        <v>55</v>
      </c>
      <c r="C85" s="83">
        <f t="shared" si="6"/>
        <v>14</v>
      </c>
      <c r="D85" s="83">
        <f t="shared" si="6"/>
        <v>14</v>
      </c>
      <c r="E85" s="83">
        <f t="shared" si="6"/>
        <v>0</v>
      </c>
      <c r="F85" s="83">
        <f>(E85*100)/D85</f>
        <v>0</v>
      </c>
    </row>
    <row r="86" spans="1:6" x14ac:dyDescent="0.2">
      <c r="A86" s="55" t="s">
        <v>56</v>
      </c>
      <c r="B86" s="56" t="s">
        <v>57</v>
      </c>
      <c r="C86" s="84">
        <v>14</v>
      </c>
      <c r="D86" s="84">
        <v>14</v>
      </c>
      <c r="E86" s="84">
        <v>0</v>
      </c>
      <c r="F86" s="84"/>
    </row>
    <row r="87" spans="1:6" x14ac:dyDescent="0.2">
      <c r="A87" s="48" t="s">
        <v>181</v>
      </c>
      <c r="B87" s="48" t="s">
        <v>189</v>
      </c>
      <c r="C87" s="78"/>
      <c r="D87" s="78"/>
      <c r="E87" s="78"/>
      <c r="F87" s="79" t="e">
        <f>(E87*100)/D87</f>
        <v>#DIV/0!</v>
      </c>
    </row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s="57" customFormat="1" x14ac:dyDescent="0.2"/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40"/>
      <c r="B1265" s="40"/>
      <c r="C1265" s="40"/>
    </row>
    <row r="1266" spans="1:3" x14ac:dyDescent="0.2">
      <c r="A1266" s="40"/>
      <c r="B1266" s="40"/>
      <c r="C1266" s="40"/>
    </row>
    <row r="1267" spans="1:3" x14ac:dyDescent="0.2">
      <c r="A1267" s="40"/>
      <c r="B1267" s="40"/>
      <c r="C1267" s="40"/>
    </row>
    <row r="1268" spans="1:3" x14ac:dyDescent="0.2">
      <c r="A1268" s="40"/>
      <c r="B1268" s="40"/>
      <c r="C1268" s="40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Katija Filipović</cp:lastModifiedBy>
  <cp:lastPrinted>2025-07-29T12:30:20Z</cp:lastPrinted>
  <dcterms:created xsi:type="dcterms:W3CDTF">2022-08-12T12:51:27Z</dcterms:created>
  <dcterms:modified xsi:type="dcterms:W3CDTF">2025-07-29T12:32:07Z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