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laj\Desktop\"/>
    </mc:Choice>
  </mc:AlternateContent>
  <bookViews>
    <workbookView xWindow="-120" yWindow="-120" windowWidth="29040" windowHeight="158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5" l="1"/>
  <c r="F96" i="15"/>
  <c r="F95" i="15"/>
  <c r="F93" i="15"/>
  <c r="F92" i="15"/>
  <c r="F91" i="15"/>
  <c r="F87" i="15"/>
  <c r="F86" i="15"/>
  <c r="F85" i="15"/>
  <c r="F82" i="15"/>
  <c r="F81" i="15"/>
  <c r="F80" i="15"/>
  <c r="F77" i="15"/>
  <c r="F76" i="15"/>
  <c r="F72" i="15"/>
  <c r="F71" i="15"/>
  <c r="F67" i="15"/>
  <c r="F66" i="15"/>
  <c r="F62" i="15"/>
  <c r="F61" i="15"/>
  <c r="F60" i="15"/>
  <c r="F57" i="15"/>
  <c r="F56" i="15"/>
  <c r="F78" i="15"/>
  <c r="F73" i="15"/>
  <c r="F68" i="15"/>
  <c r="F58" i="15"/>
  <c r="F53" i="15"/>
  <c r="F50" i="15"/>
  <c r="F51" i="15"/>
  <c r="F45" i="15"/>
  <c r="F43" i="15"/>
  <c r="F33" i="15"/>
  <c r="F27" i="15"/>
  <c r="F23" i="15"/>
  <c r="F22" i="15"/>
  <c r="F20" i="15"/>
  <c r="F18" i="15"/>
  <c r="F15" i="15"/>
  <c r="F14" i="15"/>
  <c r="F13" i="15"/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F99" i="15"/>
  <c r="E97" i="15"/>
  <c r="D97" i="15"/>
  <c r="C97" i="15"/>
  <c r="E96" i="15"/>
  <c r="D96" i="15"/>
  <c r="C96" i="15"/>
  <c r="E95" i="15"/>
  <c r="D95" i="15"/>
  <c r="C95" i="15"/>
  <c r="E93" i="15"/>
  <c r="D93" i="15"/>
  <c r="C93" i="15"/>
  <c r="E92" i="15"/>
  <c r="D92" i="15"/>
  <c r="C92" i="15"/>
  <c r="E91" i="15"/>
  <c r="D91" i="15"/>
  <c r="C91" i="15"/>
  <c r="F89" i="15"/>
  <c r="E87" i="15"/>
  <c r="D87" i="15"/>
  <c r="C87" i="15"/>
  <c r="E86" i="15"/>
  <c r="D86" i="15"/>
  <c r="C86" i="15"/>
  <c r="E85" i="15"/>
  <c r="D85" i="15"/>
  <c r="C85" i="15"/>
  <c r="F84" i="15"/>
  <c r="E82" i="15"/>
  <c r="D82" i="15"/>
  <c r="C82" i="15"/>
  <c r="E81" i="15"/>
  <c r="D81" i="15"/>
  <c r="C81" i="15"/>
  <c r="E80" i="15"/>
  <c r="D80" i="15"/>
  <c r="C80" i="15"/>
  <c r="E78" i="15"/>
  <c r="D78" i="15"/>
  <c r="C78" i="15"/>
  <c r="E77" i="15"/>
  <c r="D77" i="15"/>
  <c r="C77" i="15"/>
  <c r="E76" i="15"/>
  <c r="D76" i="15"/>
  <c r="C76" i="15"/>
  <c r="F75" i="15"/>
  <c r="E73" i="15"/>
  <c r="D73" i="15"/>
  <c r="C73" i="15"/>
  <c r="D72" i="15"/>
  <c r="C72" i="15"/>
  <c r="D71" i="15"/>
  <c r="C71" i="15"/>
  <c r="E68" i="15"/>
  <c r="D68" i="15"/>
  <c r="C68" i="15"/>
  <c r="E67" i="15"/>
  <c r="D67" i="15"/>
  <c r="C67" i="15"/>
  <c r="E66" i="15"/>
  <c r="D66" i="15"/>
  <c r="C66" i="15"/>
  <c r="F65" i="15"/>
  <c r="E62" i="15"/>
  <c r="E61" i="15" s="1"/>
  <c r="D62" i="15"/>
  <c r="C62" i="15"/>
  <c r="D61" i="15"/>
  <c r="C61" i="15"/>
  <c r="D60" i="15"/>
  <c r="C60" i="15"/>
  <c r="E58" i="15"/>
  <c r="D58" i="15"/>
  <c r="C58" i="15"/>
  <c r="E57" i="15"/>
  <c r="D57" i="15"/>
  <c r="C57" i="15"/>
  <c r="E56" i="15"/>
  <c r="D56" i="15"/>
  <c r="C56" i="15"/>
  <c r="E53" i="15"/>
  <c r="D53" i="15"/>
  <c r="C53" i="15"/>
  <c r="E51" i="15"/>
  <c r="D51" i="15"/>
  <c r="C51" i="15"/>
  <c r="E50" i="15"/>
  <c r="D50" i="15"/>
  <c r="C50" i="15"/>
  <c r="E45" i="15"/>
  <c r="D45" i="15"/>
  <c r="C45" i="15"/>
  <c r="E43" i="15"/>
  <c r="D43" i="15"/>
  <c r="C43" i="15"/>
  <c r="E33" i="15"/>
  <c r="D33" i="15"/>
  <c r="C33" i="15"/>
  <c r="E27" i="15"/>
  <c r="D27" i="15"/>
  <c r="C27" i="15"/>
  <c r="E23" i="15"/>
  <c r="D23" i="15"/>
  <c r="C23" i="15"/>
  <c r="E22" i="15"/>
  <c r="D22" i="15"/>
  <c r="C22" i="15"/>
  <c r="E20" i="15"/>
  <c r="D20" i="15"/>
  <c r="C20" i="15"/>
  <c r="E18" i="15"/>
  <c r="D18" i="15"/>
  <c r="C18" i="15"/>
  <c r="E15" i="15"/>
  <c r="D15" i="15"/>
  <c r="C15" i="15"/>
  <c r="E14" i="15"/>
  <c r="D14" i="15"/>
  <c r="C14" i="15"/>
  <c r="E13" i="15"/>
  <c r="D13" i="15"/>
  <c r="C13" i="15"/>
  <c r="F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F9" i="5"/>
  <c r="E9" i="5"/>
  <c r="D9" i="5"/>
  <c r="C9" i="5"/>
  <c r="H8" i="5"/>
  <c r="G8" i="5"/>
  <c r="H7" i="5"/>
  <c r="F7" i="5"/>
  <c r="E7" i="5"/>
  <c r="D7" i="5"/>
  <c r="C7" i="5"/>
  <c r="C6" i="5" s="1"/>
  <c r="E6" i="5"/>
  <c r="D6" i="5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J22" i="3"/>
  <c r="L22" i="3" s="1"/>
  <c r="I22" i="3"/>
  <c r="H22" i="3"/>
  <c r="G22" i="3"/>
  <c r="G21" i="3" s="1"/>
  <c r="G11" i="3" s="1"/>
  <c r="G10" i="3" s="1"/>
  <c r="I21" i="3"/>
  <c r="H21" i="3"/>
  <c r="L20" i="3"/>
  <c r="K20" i="3"/>
  <c r="L19" i="3"/>
  <c r="J19" i="3"/>
  <c r="I19" i="3"/>
  <c r="H19" i="3"/>
  <c r="G19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G7" i="5" l="1"/>
  <c r="G9" i="5"/>
  <c r="K19" i="3"/>
  <c r="E72" i="15"/>
  <c r="E60" i="15"/>
  <c r="F6" i="5"/>
  <c r="H9" i="5"/>
  <c r="K22" i="3"/>
  <c r="J21" i="3"/>
  <c r="J11" i="3"/>
  <c r="L11" i="3" s="1"/>
  <c r="L18" i="3"/>
  <c r="K18" i="3"/>
  <c r="K27" i="1"/>
  <c r="E71" i="15" l="1"/>
  <c r="G6" i="5"/>
  <c r="H6" i="5"/>
  <c r="K11" i="3"/>
  <c r="J10" i="3"/>
  <c r="K10" i="3" s="1"/>
  <c r="K21" i="3"/>
  <c r="L21" i="3"/>
  <c r="L10" i="3" l="1"/>
</calcChain>
</file>

<file path=xl/sharedStrings.xml><?xml version="1.0" encoding="utf-8"?>
<sst xmlns="http://schemas.openxmlformats.org/spreadsheetml/2006/main" count="442" uniqueCount="198">
  <si>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</si>
  <si>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</si>
  <si>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</si>
  <si>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</si>
  <si>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</si>
  <si>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</si>
  <si>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</si>
  <si>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</si>
  <si>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</si>
  <si>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</si>
  <si>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</si>
  <si>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</si>
  <si>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</si>
  <si>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</si>
  <si>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</si>
  <si>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</si>
  <si>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</si>
  <si>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</si>
  <si>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</si>
  <si>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</si>
  <si>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</si>
  <si>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</si>
  <si>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</si>
  <si>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</si>
  <si>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</si>
  <si>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</si>
  <si>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</si>
  <si>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</si>
  <si>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</si>
  <si>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</si>
  <si>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</si>
  <si>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</si>
  <si>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</si>
  <si>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</si>
  <si>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</si>
  <si>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</si>
  <si>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</si>
  <si>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</si>
  <si>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</si>
  <si>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</si>
  <si>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</si>
  <si>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</si>
  <si>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</si>
  <si>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</si>
  <si>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</si>
  <si>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</si>
  <si>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</si>
  <si>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</si>
  <si>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</si>
  <si>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</si>
  <si>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</si>
  <si>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</si>
  <si>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</si>
  <si>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</si>
  <si>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</si>
  <si>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</si>
  <si>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</si>
  <si>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</si>
  <si>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</si>
  <si>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</si>
  <si>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</si>
  <si>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</si>
  <si>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</si>
  <si>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</si>
  <si>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</si>
  <si>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</si>
  <si>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</si>
  <si>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</si>
  <si>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</si>
  <si>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</si>
  <si>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</si>
  <si>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</si>
  <si>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</si>
  <si>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</si>
  <si>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</si>
  <si>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</si>
  <si>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</si>
  <si>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</si>
  <si>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</si>
  <si>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</si>
  <si>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</si>
  <si>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</si>
  <si>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</si>
  <si>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</si>
  <si>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</si>
  <si>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</si>
  <si>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</si>
  <si>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</si>
  <si>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</si>
  <si>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</si>
  <si>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</si>
  <si>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</si>
  <si>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</si>
  <si>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</si>
  <si>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</si>
  <si>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</si>
  <si>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</si>
  <si>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</si>
  <si>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</si>
  <si>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</si>
  <si>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</si>
  <si>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</si>
  <si>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</si>
  <si>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</si>
  <si>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</si>
  <si>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</si>
  <si>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</si>
  <si>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</si>
  <si>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</si>
  <si>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</si>
  <si>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</si>
  <si>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</si>
  <si>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</si>
  <si>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</si>
  <si>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</si>
  <si>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</si>
  <si>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</si>
  <si>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</si>
  <si>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</si>
  <si>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</si>
  <si>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</si>
  <si>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</si>
  <si>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</si>
  <si>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</si>
  <si>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</si>
  <si>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</si>
  <si>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</si>
  <si>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</si>
  <si>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</si>
  <si>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</si>
  <si>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</si>
  <si>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</si>
  <si>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</si>
  <si>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</si>
  <si>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</si>
  <si>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</si>
  <si>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</si>
  <si>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</si>
  <si>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</si>
  <si>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</si>
  <si>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</si>
  <si>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</si>
  <si>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</si>
  <si>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</si>
  <si>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</si>
  <si>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</si>
  <si>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</si>
  <si>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</si>
  <si>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</si>
  <si>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</si>
  <si>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</si>
  <si>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</si>
  <si>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</si>
  <si>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</si>
  <si>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</si>
  <si>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</si>
  <si>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</si>
  <si>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</si>
  <si>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</si>
  <si>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</si>
  <si>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</si>
  <si>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</si>
  <si>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</si>
  <si>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</si>
  <si>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</si>
  <si>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</si>
  <si>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</si>
  <si>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</si>
  <si>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</si>
  <si>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</si>
  <si>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</si>
  <si>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</si>
  <si>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</si>
  <si>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</si>
  <si>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</si>
  <si>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</si>
  <si>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</si>
  <si>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</si>
  <si>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</si>
  <si>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</si>
  <si>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</si>
  <si>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</si>
  <si>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4420 VUKOVAR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</si>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</sst>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4" workbookViewId="0">
      <selection activeCell="I24" sqref="I2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1441434.81</v>
      </c>
      <c r="H10" s="86">
        <v>2655027</v>
      </c>
      <c r="I10" s="86">
        <v>2655027</v>
      </c>
      <c r="J10" s="86">
        <v>1647457.61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1441434.81</v>
      </c>
      <c r="H12" s="87">
        <f t="shared" ref="H12:J12" si="0">H10+H11</f>
        <v>2655027</v>
      </c>
      <c r="I12" s="87">
        <f t="shared" si="0"/>
        <v>2655027</v>
      </c>
      <c r="J12" s="87">
        <f t="shared" si="0"/>
        <v>1647457.61</v>
      </c>
      <c r="K12" s="88">
        <f>J12/G12*100</f>
        <v>114.29289750536829</v>
      </c>
      <c r="L12" s="88">
        <f>J12/I12*100</f>
        <v>62.050503064563941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1441172.59</v>
      </c>
      <c r="H13" s="86">
        <v>2651533</v>
      </c>
      <c r="I13" s="86">
        <v>2651533</v>
      </c>
      <c r="J13" s="86">
        <v>1645718.42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271.06</v>
      </c>
      <c r="H14" s="86">
        <v>3494</v>
      </c>
      <c r="I14" s="86">
        <v>3494</v>
      </c>
      <c r="J14" s="86">
        <v>1716.38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1441443.6500000001</v>
      </c>
      <c r="H15" s="87">
        <f t="shared" ref="H15:J15" si="1">H13+H14</f>
        <v>2655027</v>
      </c>
      <c r="I15" s="87">
        <f t="shared" si="1"/>
        <v>2655027</v>
      </c>
      <c r="J15" s="87">
        <f t="shared" si="1"/>
        <v>1647434.7999999998</v>
      </c>
      <c r="K15" s="88">
        <f>J15/G15*100</f>
        <v>114.29061413534963</v>
      </c>
      <c r="L15" s="88">
        <f>J15/I15*100</f>
        <v>62.049643939590815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-8.840000000083819</v>
      </c>
      <c r="H16" s="90">
        <f t="shared" ref="H16:J16" si="2">H12-H15</f>
        <v>0</v>
      </c>
      <c r="I16" s="90">
        <f t="shared" si="2"/>
        <v>0</v>
      </c>
      <c r="J16" s="90">
        <f t="shared" si="2"/>
        <v>22.81000000028871</v>
      </c>
      <c r="K16" s="88">
        <f>J16/G16*100</f>
        <v>-258.03167420896415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8.84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-22.81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8.84</v>
      </c>
      <c r="H26" s="94">
        <f t="shared" ref="H26:J26" si="4">H24+H25</f>
        <v>0</v>
      </c>
      <c r="I26" s="94">
        <f t="shared" si="4"/>
        <v>0</v>
      </c>
      <c r="J26" s="94">
        <f t="shared" si="4"/>
        <v>-22.81</v>
      </c>
      <c r="K26" s="93">
        <f>J26/G26*100</f>
        <v>-258.03167420814475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-8.3819173823940218E-11</v>
      </c>
      <c r="H27" s="94">
        <f t="shared" ref="H27:J27" si="5">H16+H26</f>
        <v>0</v>
      </c>
      <c r="I27" s="94">
        <f t="shared" si="5"/>
        <v>0</v>
      </c>
      <c r="J27" s="94">
        <f t="shared" si="5"/>
        <v>2.8871127710772271E-10</v>
      </c>
      <c r="K27" s="93">
        <f>J27/G27*100</f>
        <v>-344.44538634340694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7"/>
  <sheetViews>
    <sheetView zoomScale="90" zoomScaleNormal="90" workbookViewId="0">
      <selection activeCell="J21" sqref="J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1441434.81</v>
      </c>
      <c r="H10" s="65">
        <f>H11</f>
        <v>2655027</v>
      </c>
      <c r="I10" s="65">
        <f>I11</f>
        <v>2655027</v>
      </c>
      <c r="J10" s="65">
        <f>J11</f>
        <v>1647457.6099999999</v>
      </c>
      <c r="K10" s="69">
        <f t="shared" ref="K10:K24" si="0">(J10*100)/G10</f>
        <v>114.29289750536827</v>
      </c>
      <c r="L10" s="69">
        <f t="shared" ref="L10:L24" si="1">(J10*100)/I10</f>
        <v>62.050503064563941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1441434.81</v>
      </c>
      <c r="H11" s="65">
        <f>H12+H15+H18+H21</f>
        <v>2655027</v>
      </c>
      <c r="I11" s="65">
        <f>I12+I15+I18+I21</f>
        <v>2655027</v>
      </c>
      <c r="J11" s="65">
        <f>J12+J15+J18+J21</f>
        <v>1647457.6099999999</v>
      </c>
      <c r="K11" s="65">
        <f t="shared" si="0"/>
        <v>114.29289750536827</v>
      </c>
      <c r="L11" s="65">
        <f t="shared" si="1"/>
        <v>62.050503064563941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80</v>
      </c>
      <c r="I15" s="65">
        <f t="shared" si="3"/>
        <v>80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80</v>
      </c>
      <c r="I16" s="65">
        <f t="shared" si="3"/>
        <v>80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80</v>
      </c>
      <c r="I17" s="66">
        <v>80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26.97</v>
      </c>
      <c r="H18" s="65">
        <f t="shared" si="4"/>
        <v>400</v>
      </c>
      <c r="I18" s="65">
        <f t="shared" si="4"/>
        <v>400</v>
      </c>
      <c r="J18" s="65">
        <f t="shared" si="4"/>
        <v>45.75</v>
      </c>
      <c r="K18" s="65">
        <f t="shared" si="0"/>
        <v>169.6329254727475</v>
      </c>
      <c r="L18" s="65">
        <f t="shared" si="1"/>
        <v>11.4375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26.97</v>
      </c>
      <c r="H19" s="65">
        <f t="shared" si="4"/>
        <v>400</v>
      </c>
      <c r="I19" s="65">
        <f t="shared" si="4"/>
        <v>400</v>
      </c>
      <c r="J19" s="65">
        <f t="shared" si="4"/>
        <v>45.75</v>
      </c>
      <c r="K19" s="65">
        <f t="shared" si="0"/>
        <v>169.6329254727475</v>
      </c>
      <c r="L19" s="65">
        <f t="shared" si="1"/>
        <v>11.4375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26.97</v>
      </c>
      <c r="H20" s="66">
        <v>400</v>
      </c>
      <c r="I20" s="66">
        <v>400</v>
      </c>
      <c r="J20" s="66">
        <v>45.75</v>
      </c>
      <c r="K20" s="66">
        <f t="shared" si="0"/>
        <v>169.6329254727475</v>
      </c>
      <c r="L20" s="66">
        <f t="shared" si="1"/>
        <v>11.4375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1441407.84</v>
      </c>
      <c r="H21" s="65">
        <f>H22</f>
        <v>2654547</v>
      </c>
      <c r="I21" s="65">
        <f>I22</f>
        <v>2654547</v>
      </c>
      <c r="J21" s="65">
        <f>J22</f>
        <v>1647411.8599999999</v>
      </c>
      <c r="K21" s="65">
        <f t="shared" si="0"/>
        <v>114.29186204509612</v>
      </c>
      <c r="L21" s="65">
        <f t="shared" si="1"/>
        <v>62.059999691096067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1441407.84</v>
      </c>
      <c r="H22" s="65">
        <f>H23+H24</f>
        <v>2654547</v>
      </c>
      <c r="I22" s="65">
        <f>I23+I24</f>
        <v>2654547</v>
      </c>
      <c r="J22" s="65">
        <f>J23+J24</f>
        <v>1647411.8599999999</v>
      </c>
      <c r="K22" s="65">
        <f t="shared" si="0"/>
        <v>114.29186204509612</v>
      </c>
      <c r="L22" s="65">
        <f t="shared" si="1"/>
        <v>62.059999691096067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1441136.78</v>
      </c>
      <c r="H23" s="66">
        <v>2651053</v>
      </c>
      <c r="I23" s="66">
        <v>2651053</v>
      </c>
      <c r="J23" s="66">
        <v>1645695.48</v>
      </c>
      <c r="K23" s="66">
        <f t="shared" si="0"/>
        <v>114.19425989530292</v>
      </c>
      <c r="L23" s="66">
        <f t="shared" si="1"/>
        <v>62.077049383773165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271.06</v>
      </c>
      <c r="H24" s="66">
        <v>3494</v>
      </c>
      <c r="I24" s="66">
        <v>3494</v>
      </c>
      <c r="J24" s="66">
        <v>1716.38</v>
      </c>
      <c r="K24" s="66">
        <f t="shared" si="0"/>
        <v>633.21035933003759</v>
      </c>
      <c r="L24" s="66">
        <f t="shared" si="1"/>
        <v>49.123640526617059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G30+G73</f>
        <v>1441443.6500000001</v>
      </c>
      <c r="H29" s="65">
        <f>H30+H73</f>
        <v>2655027</v>
      </c>
      <c r="I29" s="65">
        <f>I30+I73</f>
        <v>2655027</v>
      </c>
      <c r="J29" s="65">
        <f>J30+J73</f>
        <v>1647434.7999999998</v>
      </c>
      <c r="K29" s="70">
        <f t="shared" ref="K29:K76" si="5">(J29*100)/G29</f>
        <v>114.29061413534964</v>
      </c>
      <c r="L29" s="70">
        <f t="shared" ref="L29:L76" si="6">(J29*100)/I29</f>
        <v>62.049643939590823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1441172.59</v>
      </c>
      <c r="H30" s="65">
        <f>H31+H39+H67</f>
        <v>2651533</v>
      </c>
      <c r="I30" s="65">
        <f>I31+I39+I67</f>
        <v>2651533</v>
      </c>
      <c r="J30" s="65">
        <f>J31+J39+J67</f>
        <v>1645718.42</v>
      </c>
      <c r="K30" s="65">
        <f t="shared" si="5"/>
        <v>114.19301417604673</v>
      </c>
      <c r="L30" s="65">
        <f t="shared" si="6"/>
        <v>62.066676899740642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1086321.1599999999</v>
      </c>
      <c r="H31" s="65">
        <f>H32+H35+H37</f>
        <v>2028830</v>
      </c>
      <c r="I31" s="65">
        <f>I32+I35+I37</f>
        <v>2028830</v>
      </c>
      <c r="J31" s="65">
        <f>J32+J35+J37</f>
        <v>1230458.24</v>
      </c>
      <c r="K31" s="65">
        <f t="shared" si="5"/>
        <v>113.26836715580502</v>
      </c>
      <c r="L31" s="65">
        <f t="shared" si="6"/>
        <v>60.648661543845471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896226.66</v>
      </c>
      <c r="H32" s="65">
        <f>H33+H34</f>
        <v>1679020</v>
      </c>
      <c r="I32" s="65">
        <f>I33+I34</f>
        <v>1679020</v>
      </c>
      <c r="J32" s="65">
        <f>J33+J34</f>
        <v>1021444.69</v>
      </c>
      <c r="K32" s="65">
        <f t="shared" si="5"/>
        <v>113.97169216099864</v>
      </c>
      <c r="L32" s="65">
        <f t="shared" si="6"/>
        <v>60.835766697240054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894340.81</v>
      </c>
      <c r="H33" s="66">
        <v>1666540</v>
      </c>
      <c r="I33" s="66">
        <v>1666540</v>
      </c>
      <c r="J33" s="66">
        <v>1020342.44</v>
      </c>
      <c r="K33" s="66">
        <f t="shared" si="5"/>
        <v>114.08877114754496</v>
      </c>
      <c r="L33" s="66">
        <f t="shared" si="6"/>
        <v>61.225199515163155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1885.85</v>
      </c>
      <c r="H34" s="66">
        <v>12480</v>
      </c>
      <c r="I34" s="66">
        <v>12480</v>
      </c>
      <c r="J34" s="66">
        <v>1102.25</v>
      </c>
      <c r="K34" s="66">
        <f t="shared" si="5"/>
        <v>58.448444998276642</v>
      </c>
      <c r="L34" s="66">
        <f t="shared" si="6"/>
        <v>8.8321314102564106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42217.09</v>
      </c>
      <c r="H35" s="65">
        <f>H36</f>
        <v>74830</v>
      </c>
      <c r="I35" s="65">
        <f>I36</f>
        <v>74830</v>
      </c>
      <c r="J35" s="65">
        <f>J36</f>
        <v>40475.089999999997</v>
      </c>
      <c r="K35" s="65">
        <f t="shared" si="5"/>
        <v>95.873708964781812</v>
      </c>
      <c r="L35" s="65">
        <f t="shared" si="6"/>
        <v>54.089389282373382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42217.09</v>
      </c>
      <c r="H36" s="66">
        <v>74830</v>
      </c>
      <c r="I36" s="66">
        <v>74830</v>
      </c>
      <c r="J36" s="66">
        <v>40475.089999999997</v>
      </c>
      <c r="K36" s="66">
        <f t="shared" si="5"/>
        <v>95.873708964781812</v>
      </c>
      <c r="L36" s="66">
        <f t="shared" si="6"/>
        <v>54.089389282373382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147877.41</v>
      </c>
      <c r="H37" s="65">
        <f>H38</f>
        <v>274980</v>
      </c>
      <c r="I37" s="65">
        <f>I38</f>
        <v>274980</v>
      </c>
      <c r="J37" s="65">
        <f>J38</f>
        <v>168538.46</v>
      </c>
      <c r="K37" s="65">
        <f t="shared" si="5"/>
        <v>113.97174186375052</v>
      </c>
      <c r="L37" s="65">
        <f t="shared" si="6"/>
        <v>61.291170266928503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147877.41</v>
      </c>
      <c r="H38" s="66">
        <v>274980</v>
      </c>
      <c r="I38" s="66">
        <v>274980</v>
      </c>
      <c r="J38" s="66">
        <v>168538.46</v>
      </c>
      <c r="K38" s="66">
        <f t="shared" si="5"/>
        <v>113.97174186375052</v>
      </c>
      <c r="L38" s="66">
        <f t="shared" si="6"/>
        <v>61.291170266928503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G40+G44+G50+G60+G62</f>
        <v>354086.91000000009</v>
      </c>
      <c r="H39" s="65">
        <f>H40+H44+H50+H60+H62</f>
        <v>620085</v>
      </c>
      <c r="I39" s="65">
        <f>I40+I44+I50+I60+I62</f>
        <v>620085</v>
      </c>
      <c r="J39" s="65">
        <f>J40+J44+J50+J60+J62</f>
        <v>413656.27000000008</v>
      </c>
      <c r="K39" s="65">
        <f t="shared" si="5"/>
        <v>116.82337254432814</v>
      </c>
      <c r="L39" s="65">
        <f t="shared" si="6"/>
        <v>66.70960755380311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53494.93</v>
      </c>
      <c r="H40" s="65">
        <f>H41+H42+H43</f>
        <v>124160</v>
      </c>
      <c r="I40" s="65">
        <f>I41+I42+I43</f>
        <v>124160</v>
      </c>
      <c r="J40" s="65">
        <f>J41+J42+J43</f>
        <v>53517.479999999996</v>
      </c>
      <c r="K40" s="65">
        <f t="shared" si="5"/>
        <v>100.04215352744643</v>
      </c>
      <c r="L40" s="65">
        <f t="shared" si="6"/>
        <v>43.103640463917529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675.9</v>
      </c>
      <c r="H41" s="66">
        <v>2500</v>
      </c>
      <c r="I41" s="66">
        <v>2500</v>
      </c>
      <c r="J41" s="66">
        <v>1158.24</v>
      </c>
      <c r="K41" s="66">
        <f t="shared" si="5"/>
        <v>171.36262760763427</v>
      </c>
      <c r="L41" s="66">
        <f t="shared" si="6"/>
        <v>46.329599999999999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52819.03</v>
      </c>
      <c r="H42" s="66">
        <v>121000</v>
      </c>
      <c r="I42" s="66">
        <v>121000</v>
      </c>
      <c r="J42" s="66">
        <v>51806.02</v>
      </c>
      <c r="K42" s="66">
        <f t="shared" si="5"/>
        <v>98.082111693455943</v>
      </c>
      <c r="L42" s="66">
        <f t="shared" si="6"/>
        <v>42.81489256198347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660</v>
      </c>
      <c r="I43" s="66">
        <v>660</v>
      </c>
      <c r="J43" s="66">
        <v>553.22</v>
      </c>
      <c r="K43" s="66" t="e">
        <f t="shared" si="5"/>
        <v>#DIV/0!</v>
      </c>
      <c r="L43" s="66">
        <f t="shared" si="6"/>
        <v>83.821212121212127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</f>
        <v>11688.64</v>
      </c>
      <c r="H44" s="65">
        <f>H45+H46+H47+H48+H49</f>
        <v>40350</v>
      </c>
      <c r="I44" s="65">
        <f>I45+I46+I47+I48+I49</f>
        <v>40350</v>
      </c>
      <c r="J44" s="65">
        <f>J45+J46+J47+J48+J49</f>
        <v>12224.53</v>
      </c>
      <c r="K44" s="65">
        <f t="shared" si="5"/>
        <v>104.58470788731624</v>
      </c>
      <c r="L44" s="65">
        <f t="shared" si="6"/>
        <v>30.296232961586121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9244.26</v>
      </c>
      <c r="H45" s="66">
        <v>33000</v>
      </c>
      <c r="I45" s="66">
        <v>33000</v>
      </c>
      <c r="J45" s="66">
        <v>9313.18</v>
      </c>
      <c r="K45" s="66">
        <f t="shared" si="5"/>
        <v>100.74554372118482</v>
      </c>
      <c r="L45" s="66">
        <f t="shared" si="6"/>
        <v>28.221757575757575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1332.59</v>
      </c>
      <c r="H46" s="66">
        <v>4100</v>
      </c>
      <c r="I46" s="66">
        <v>4100</v>
      </c>
      <c r="J46" s="66">
        <v>2027.61</v>
      </c>
      <c r="K46" s="66">
        <f t="shared" si="5"/>
        <v>152.15557673402924</v>
      </c>
      <c r="L46" s="66">
        <f t="shared" si="6"/>
        <v>49.45390243902439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43.41</v>
      </c>
      <c r="H47" s="66">
        <v>1500</v>
      </c>
      <c r="I47" s="66">
        <v>1500</v>
      </c>
      <c r="J47" s="66">
        <v>152.80000000000001</v>
      </c>
      <c r="K47" s="66">
        <f t="shared" si="5"/>
        <v>351.99262842662984</v>
      </c>
      <c r="L47" s="66">
        <f t="shared" si="6"/>
        <v>10.186666666666667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385.88</v>
      </c>
      <c r="H48" s="66">
        <v>1200</v>
      </c>
      <c r="I48" s="66">
        <v>1200</v>
      </c>
      <c r="J48" s="66">
        <v>255.94</v>
      </c>
      <c r="K48" s="66">
        <f t="shared" si="5"/>
        <v>66.326319062921115</v>
      </c>
      <c r="L48" s="66">
        <f t="shared" si="6"/>
        <v>21.328333333333333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682.5</v>
      </c>
      <c r="H49" s="66">
        <v>550</v>
      </c>
      <c r="I49" s="66">
        <v>550</v>
      </c>
      <c r="J49" s="66">
        <v>475</v>
      </c>
      <c r="K49" s="66">
        <f t="shared" si="5"/>
        <v>69.597069597069591</v>
      </c>
      <c r="L49" s="66">
        <f t="shared" si="6"/>
        <v>86.36363636363636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286943.05000000005</v>
      </c>
      <c r="H50" s="65">
        <f>H51+H52+H53+H54+H55+H56+H57+H58+H59</f>
        <v>452170</v>
      </c>
      <c r="I50" s="65">
        <f>I51+I52+I53+I54+I55+I56+I57+I58+I59</f>
        <v>452170</v>
      </c>
      <c r="J50" s="65">
        <f>J51+J52+J53+J54+J55+J56+J57+J58+J59</f>
        <v>346182.65000000008</v>
      </c>
      <c r="K50" s="65">
        <f t="shared" si="5"/>
        <v>120.64507225388451</v>
      </c>
      <c r="L50" s="65">
        <f t="shared" si="6"/>
        <v>76.560287060176478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37369.81</v>
      </c>
      <c r="H51" s="66">
        <v>89000</v>
      </c>
      <c r="I51" s="66">
        <v>89000</v>
      </c>
      <c r="J51" s="66">
        <v>39123.18</v>
      </c>
      <c r="K51" s="66">
        <f t="shared" si="5"/>
        <v>104.69194250653135</v>
      </c>
      <c r="L51" s="66">
        <f t="shared" si="6"/>
        <v>43.95862921348315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1201.83</v>
      </c>
      <c r="H52" s="66">
        <v>5180</v>
      </c>
      <c r="I52" s="66">
        <v>5180</v>
      </c>
      <c r="J52" s="66">
        <v>2988.71</v>
      </c>
      <c r="K52" s="66">
        <f t="shared" si="5"/>
        <v>248.6799297737617</v>
      </c>
      <c r="L52" s="66">
        <f t="shared" si="6"/>
        <v>57.697104247104249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867.44</v>
      </c>
      <c r="H53" s="66">
        <v>675</v>
      </c>
      <c r="I53" s="66">
        <v>675</v>
      </c>
      <c r="J53" s="66">
        <v>290</v>
      </c>
      <c r="K53" s="66">
        <f t="shared" si="5"/>
        <v>33.431707092133173</v>
      </c>
      <c r="L53" s="66">
        <f t="shared" si="6"/>
        <v>42.962962962962962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167.44</v>
      </c>
      <c r="H54" s="66">
        <v>360</v>
      </c>
      <c r="I54" s="66">
        <v>360</v>
      </c>
      <c r="J54" s="66">
        <v>127.51</v>
      </c>
      <c r="K54" s="66">
        <f t="shared" si="5"/>
        <v>76.152651696129965</v>
      </c>
      <c r="L54" s="66">
        <f t="shared" si="6"/>
        <v>35.419444444444444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3153.66</v>
      </c>
      <c r="H55" s="66">
        <v>7800</v>
      </c>
      <c r="I55" s="66">
        <v>7800</v>
      </c>
      <c r="J55" s="66">
        <v>2450</v>
      </c>
      <c r="K55" s="66">
        <f t="shared" si="5"/>
        <v>77.687512287310625</v>
      </c>
      <c r="L55" s="66">
        <f t="shared" si="6"/>
        <v>31.410256410256409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44.49</v>
      </c>
      <c r="H56" s="66">
        <v>550</v>
      </c>
      <c r="I56" s="66">
        <v>550</v>
      </c>
      <c r="J56" s="66">
        <v>0</v>
      </c>
      <c r="K56" s="66">
        <f t="shared" si="5"/>
        <v>0</v>
      </c>
      <c r="L56" s="66">
        <f t="shared" si="6"/>
        <v>0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241575.34</v>
      </c>
      <c r="H57" s="66">
        <v>345080</v>
      </c>
      <c r="I57" s="66">
        <v>345080</v>
      </c>
      <c r="J57" s="66">
        <v>300649.28000000003</v>
      </c>
      <c r="K57" s="66">
        <f t="shared" si="5"/>
        <v>124.45363007664606</v>
      </c>
      <c r="L57" s="66">
        <f t="shared" si="6"/>
        <v>87.124516054248289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9.9600000000000009</v>
      </c>
      <c r="H58" s="66">
        <v>25</v>
      </c>
      <c r="I58" s="66">
        <v>25</v>
      </c>
      <c r="J58" s="66">
        <v>9.9600000000000009</v>
      </c>
      <c r="K58" s="66">
        <f t="shared" si="5"/>
        <v>99.999999999999986</v>
      </c>
      <c r="L58" s="66">
        <f t="shared" si="6"/>
        <v>39.840000000000003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2553.08</v>
      </c>
      <c r="H59" s="66">
        <v>3500</v>
      </c>
      <c r="I59" s="66">
        <v>3500</v>
      </c>
      <c r="J59" s="66">
        <v>544.01</v>
      </c>
      <c r="K59" s="66">
        <f t="shared" si="5"/>
        <v>21.307988782176821</v>
      </c>
      <c r="L59" s="66">
        <f t="shared" si="6"/>
        <v>15.543142857142858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869.78</v>
      </c>
      <c r="H60" s="65">
        <f>H61</f>
        <v>1500</v>
      </c>
      <c r="I60" s="65">
        <f>I61</f>
        <v>1500</v>
      </c>
      <c r="J60" s="65">
        <f>J61</f>
        <v>539.47</v>
      </c>
      <c r="K60" s="65">
        <f t="shared" si="5"/>
        <v>62.02373013865575</v>
      </c>
      <c r="L60" s="65">
        <f t="shared" si="6"/>
        <v>35.964666666666666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869.78</v>
      </c>
      <c r="H61" s="66">
        <v>1500</v>
      </c>
      <c r="I61" s="66">
        <v>1500</v>
      </c>
      <c r="J61" s="66">
        <v>539.47</v>
      </c>
      <c r="K61" s="66">
        <f t="shared" si="5"/>
        <v>62.02373013865575</v>
      </c>
      <c r="L61" s="66">
        <f t="shared" si="6"/>
        <v>35.964666666666666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</f>
        <v>1090.51</v>
      </c>
      <c r="H62" s="65">
        <f>H63+H64+H65+H66</f>
        <v>1905</v>
      </c>
      <c r="I62" s="65">
        <f>I63+I64+I65+I66</f>
        <v>1905</v>
      </c>
      <c r="J62" s="65">
        <f>J63+J64+J65+J66</f>
        <v>1192.1400000000001</v>
      </c>
      <c r="K62" s="65">
        <f t="shared" si="5"/>
        <v>109.31949271441802</v>
      </c>
      <c r="L62" s="65">
        <f t="shared" si="6"/>
        <v>62.579527559055116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665.01</v>
      </c>
      <c r="H63" s="66">
        <v>700</v>
      </c>
      <c r="I63" s="66">
        <v>700</v>
      </c>
      <c r="J63" s="66">
        <v>675.32</v>
      </c>
      <c r="K63" s="66">
        <f t="shared" si="5"/>
        <v>101.55035262627629</v>
      </c>
      <c r="L63" s="66">
        <f t="shared" si="6"/>
        <v>96.474285714285713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171.19</v>
      </c>
      <c r="H64" s="66">
        <v>500</v>
      </c>
      <c r="I64" s="66">
        <v>500</v>
      </c>
      <c r="J64" s="66">
        <v>37.74</v>
      </c>
      <c r="K64" s="66">
        <f t="shared" si="5"/>
        <v>22.045680238331677</v>
      </c>
      <c r="L64" s="66">
        <f t="shared" si="6"/>
        <v>7.548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255</v>
      </c>
      <c r="I65" s="66">
        <v>255</v>
      </c>
      <c r="J65" s="66">
        <v>116.82</v>
      </c>
      <c r="K65" s="66" t="e">
        <f t="shared" si="5"/>
        <v>#DIV/0!</v>
      </c>
      <c r="L65" s="66">
        <f t="shared" si="6"/>
        <v>45.811764705882354</v>
      </c>
    </row>
    <row r="66" spans="2:12" x14ac:dyDescent="0.25">
      <c r="B66" s="66"/>
      <c r="C66" s="66"/>
      <c r="D66" s="66"/>
      <c r="E66" s="66" t="s">
        <v>149</v>
      </c>
      <c r="F66" s="66" t="s">
        <v>142</v>
      </c>
      <c r="G66" s="66">
        <v>254.31</v>
      </c>
      <c r="H66" s="66">
        <v>450</v>
      </c>
      <c r="I66" s="66">
        <v>450</v>
      </c>
      <c r="J66" s="66">
        <v>362.26</v>
      </c>
      <c r="K66" s="66">
        <f t="shared" si="5"/>
        <v>142.44819315009241</v>
      </c>
      <c r="L66" s="66">
        <f t="shared" si="6"/>
        <v>80.502222222222215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764.52</v>
      </c>
      <c r="H67" s="65">
        <f>H68+H70</f>
        <v>2618</v>
      </c>
      <c r="I67" s="65">
        <f>I68+I70</f>
        <v>2618</v>
      </c>
      <c r="J67" s="65">
        <f>J68+J70</f>
        <v>1603.9099999999999</v>
      </c>
      <c r="K67" s="65">
        <f t="shared" si="5"/>
        <v>209.79307277769058</v>
      </c>
      <c r="L67" s="65">
        <f t="shared" si="6"/>
        <v>61.264705882352942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112.35</v>
      </c>
      <c r="H68" s="65">
        <f>H69</f>
        <v>1108</v>
      </c>
      <c r="I68" s="65">
        <f>I69</f>
        <v>1108</v>
      </c>
      <c r="J68" s="65">
        <f>J69</f>
        <v>584.08000000000004</v>
      </c>
      <c r="K68" s="65">
        <f t="shared" si="5"/>
        <v>519.87538940809975</v>
      </c>
      <c r="L68" s="65">
        <f t="shared" si="6"/>
        <v>52.714801444043324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112.35</v>
      </c>
      <c r="H69" s="66">
        <v>1108</v>
      </c>
      <c r="I69" s="66">
        <v>1108</v>
      </c>
      <c r="J69" s="66">
        <v>584.08000000000004</v>
      </c>
      <c r="K69" s="66">
        <f t="shared" si="5"/>
        <v>519.87538940809975</v>
      </c>
      <c r="L69" s="66">
        <f t="shared" si="6"/>
        <v>52.714801444043324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G71+G72</f>
        <v>652.16999999999996</v>
      </c>
      <c r="H70" s="65">
        <f>H71+H72</f>
        <v>1510</v>
      </c>
      <c r="I70" s="65">
        <f>I71+I72</f>
        <v>1510</v>
      </c>
      <c r="J70" s="65">
        <f>J71+J72</f>
        <v>1019.8299999999999</v>
      </c>
      <c r="K70" s="65">
        <f t="shared" si="5"/>
        <v>156.37487158256283</v>
      </c>
      <c r="L70" s="65">
        <f t="shared" si="6"/>
        <v>67.538410596026495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651.66999999999996</v>
      </c>
      <c r="H71" s="66">
        <v>1500</v>
      </c>
      <c r="I71" s="66">
        <v>1500</v>
      </c>
      <c r="J71" s="66">
        <v>1019.53</v>
      </c>
      <c r="K71" s="66">
        <f t="shared" si="5"/>
        <v>156.44881611858764</v>
      </c>
      <c r="L71" s="66">
        <f t="shared" si="6"/>
        <v>67.968666666666664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0.5</v>
      </c>
      <c r="H72" s="66">
        <v>10</v>
      </c>
      <c r="I72" s="66">
        <v>10</v>
      </c>
      <c r="J72" s="66">
        <v>0.3</v>
      </c>
      <c r="K72" s="66">
        <f t="shared" si="5"/>
        <v>60</v>
      </c>
      <c r="L72" s="66">
        <f t="shared" si="6"/>
        <v>3</v>
      </c>
    </row>
    <row r="73" spans="2:12" x14ac:dyDescent="0.25">
      <c r="B73" s="65" t="s">
        <v>162</v>
      </c>
      <c r="C73" s="65"/>
      <c r="D73" s="65"/>
      <c r="E73" s="65"/>
      <c r="F73" s="65" t="s">
        <v>163</v>
      </c>
      <c r="G73" s="65">
        <f t="shared" ref="G73:J75" si="7">G74</f>
        <v>271.06</v>
      </c>
      <c r="H73" s="65">
        <f t="shared" si="7"/>
        <v>3494</v>
      </c>
      <c r="I73" s="65">
        <f t="shared" si="7"/>
        <v>3494</v>
      </c>
      <c r="J73" s="65">
        <f t="shared" si="7"/>
        <v>1716.38</v>
      </c>
      <c r="K73" s="65">
        <f t="shared" si="5"/>
        <v>633.21035933003759</v>
      </c>
      <c r="L73" s="65">
        <f t="shared" si="6"/>
        <v>49.123640526617059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 t="shared" si="7"/>
        <v>271.06</v>
      </c>
      <c r="H74" s="65">
        <f t="shared" si="7"/>
        <v>3494</v>
      </c>
      <c r="I74" s="65">
        <f t="shared" si="7"/>
        <v>3494</v>
      </c>
      <c r="J74" s="65">
        <f t="shared" si="7"/>
        <v>1716.38</v>
      </c>
      <c r="K74" s="65">
        <f t="shared" si="5"/>
        <v>633.21035933003759</v>
      </c>
      <c r="L74" s="65">
        <f t="shared" si="6"/>
        <v>49.123640526617059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 t="shared" si="7"/>
        <v>271.06</v>
      </c>
      <c r="H75" s="65">
        <f t="shared" si="7"/>
        <v>3494</v>
      </c>
      <c r="I75" s="65">
        <f t="shared" si="7"/>
        <v>3494</v>
      </c>
      <c r="J75" s="65">
        <f t="shared" si="7"/>
        <v>1716.38</v>
      </c>
      <c r="K75" s="65">
        <f t="shared" si="5"/>
        <v>633.21035933003759</v>
      </c>
      <c r="L75" s="65">
        <f t="shared" si="6"/>
        <v>49.123640526617059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271.06</v>
      </c>
      <c r="H76" s="66">
        <v>3494</v>
      </c>
      <c r="I76" s="66">
        <v>3494</v>
      </c>
      <c r="J76" s="66">
        <v>1716.38</v>
      </c>
      <c r="K76" s="66">
        <f t="shared" si="5"/>
        <v>633.21035933003759</v>
      </c>
      <c r="L76" s="66">
        <f t="shared" si="6"/>
        <v>49.123640526617059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C9" sqref="C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1441434.81</v>
      </c>
      <c r="D6" s="71">
        <f>D7+D9+D11+D13</f>
        <v>2655027</v>
      </c>
      <c r="E6" s="71">
        <f>E7+E9+E11+E13</f>
        <v>2655027</v>
      </c>
      <c r="F6" s="71">
        <f>F7+F9+F11+F13</f>
        <v>1647457.61</v>
      </c>
      <c r="G6" s="72">
        <f t="shared" ref="G6:G21" si="0">(F6*100)/C6</f>
        <v>114.29289750536827</v>
      </c>
      <c r="H6" s="72">
        <f t="shared" ref="H6:H21" si="1">(F6*100)/E6</f>
        <v>62.050503064563941</v>
      </c>
    </row>
    <row r="7" spans="1:8" x14ac:dyDescent="0.25">
      <c r="A7"/>
      <c r="B7" s="8" t="s">
        <v>170</v>
      </c>
      <c r="C7" s="71">
        <f>C8</f>
        <v>1441407.84</v>
      </c>
      <c r="D7" s="71">
        <f>D8</f>
        <v>2654547</v>
      </c>
      <c r="E7" s="71">
        <f>E8</f>
        <v>2654547</v>
      </c>
      <c r="F7" s="71">
        <f>F8</f>
        <v>1647411.86</v>
      </c>
      <c r="G7" s="72">
        <f t="shared" si="0"/>
        <v>114.29186204509612</v>
      </c>
      <c r="H7" s="72">
        <f t="shared" si="1"/>
        <v>62.059999691096067</v>
      </c>
    </row>
    <row r="8" spans="1:8" x14ac:dyDescent="0.25">
      <c r="A8"/>
      <c r="B8" s="16" t="s">
        <v>171</v>
      </c>
      <c r="C8" s="73">
        <v>1441407.84</v>
      </c>
      <c r="D8" s="73">
        <v>2654547</v>
      </c>
      <c r="E8" s="73">
        <v>2654547</v>
      </c>
      <c r="F8" s="74">
        <v>1647411.86</v>
      </c>
      <c r="G8" s="70">
        <f t="shared" si="0"/>
        <v>114.29186204509612</v>
      </c>
      <c r="H8" s="70">
        <f t="shared" si="1"/>
        <v>62.059999691096067</v>
      </c>
    </row>
    <row r="9" spans="1:8" x14ac:dyDescent="0.25">
      <c r="A9"/>
      <c r="B9" s="8" t="s">
        <v>172</v>
      </c>
      <c r="C9" s="71">
        <f>C10</f>
        <v>26.97</v>
      </c>
      <c r="D9" s="71">
        <f>D10</f>
        <v>400</v>
      </c>
      <c r="E9" s="71">
        <f>E10</f>
        <v>400</v>
      </c>
      <c r="F9" s="71">
        <f>F10</f>
        <v>45.75</v>
      </c>
      <c r="G9" s="72">
        <f t="shared" si="0"/>
        <v>169.6329254727475</v>
      </c>
      <c r="H9" s="72">
        <f t="shared" si="1"/>
        <v>11.4375</v>
      </c>
    </row>
    <row r="10" spans="1:8" x14ac:dyDescent="0.25">
      <c r="A10"/>
      <c r="B10" s="16" t="s">
        <v>173</v>
      </c>
      <c r="C10" s="73">
        <v>26.97</v>
      </c>
      <c r="D10" s="73">
        <v>400</v>
      </c>
      <c r="E10" s="73">
        <v>400</v>
      </c>
      <c r="F10" s="74">
        <v>45.75</v>
      </c>
      <c r="G10" s="70">
        <f t="shared" si="0"/>
        <v>169.6329254727475</v>
      </c>
      <c r="H10" s="70">
        <f t="shared" si="1"/>
        <v>11.4375</v>
      </c>
    </row>
    <row r="11" spans="1:8" x14ac:dyDescent="0.25">
      <c r="A11"/>
      <c r="B11" s="8" t="s">
        <v>174</v>
      </c>
      <c r="C11" s="71">
        <f>C12</f>
        <v>0</v>
      </c>
      <c r="D11" s="71">
        <f>D12</f>
        <v>80</v>
      </c>
      <c r="E11" s="71">
        <f>E12</f>
        <v>80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175</v>
      </c>
      <c r="C12" s="73">
        <v>0</v>
      </c>
      <c r="D12" s="73">
        <v>80</v>
      </c>
      <c r="E12" s="73">
        <v>80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176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177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1441443.6500000001</v>
      </c>
      <c r="D15" s="75">
        <f>D16+D18+D20</f>
        <v>2655027</v>
      </c>
      <c r="E15" s="75">
        <f>E16+E18+E20</f>
        <v>2655027</v>
      </c>
      <c r="F15" s="75">
        <f>F16+F18+F20</f>
        <v>1647434.8</v>
      </c>
      <c r="G15" s="72">
        <f t="shared" si="0"/>
        <v>114.29061413534964</v>
      </c>
      <c r="H15" s="72">
        <f t="shared" si="1"/>
        <v>62.049643939590823</v>
      </c>
    </row>
    <row r="16" spans="1:8" x14ac:dyDescent="0.25">
      <c r="A16"/>
      <c r="B16" s="8" t="s">
        <v>170</v>
      </c>
      <c r="C16" s="75">
        <f>C17</f>
        <v>1441407.84</v>
      </c>
      <c r="D16" s="75">
        <f>D17</f>
        <v>2654547</v>
      </c>
      <c r="E16" s="75">
        <f>E17</f>
        <v>2654547</v>
      </c>
      <c r="F16" s="75">
        <f>F17</f>
        <v>1647411.86</v>
      </c>
      <c r="G16" s="72">
        <f t="shared" si="0"/>
        <v>114.29186204509612</v>
      </c>
      <c r="H16" s="72">
        <f t="shared" si="1"/>
        <v>62.059999691096067</v>
      </c>
    </row>
    <row r="17" spans="1:8" x14ac:dyDescent="0.25">
      <c r="A17"/>
      <c r="B17" s="16" t="s">
        <v>171</v>
      </c>
      <c r="C17" s="73">
        <v>1441407.84</v>
      </c>
      <c r="D17" s="73">
        <v>2654547</v>
      </c>
      <c r="E17" s="76">
        <v>2654547</v>
      </c>
      <c r="F17" s="74">
        <v>1647411.86</v>
      </c>
      <c r="G17" s="70">
        <f t="shared" si="0"/>
        <v>114.29186204509612</v>
      </c>
      <c r="H17" s="70">
        <f t="shared" si="1"/>
        <v>62.059999691096067</v>
      </c>
    </row>
    <row r="18" spans="1:8" x14ac:dyDescent="0.25">
      <c r="A18"/>
      <c r="B18" s="8" t="s">
        <v>172</v>
      </c>
      <c r="C18" s="75">
        <f>C19</f>
        <v>35.81</v>
      </c>
      <c r="D18" s="75">
        <f>D19</f>
        <v>400</v>
      </c>
      <c r="E18" s="75">
        <f>E19</f>
        <v>400</v>
      </c>
      <c r="F18" s="75">
        <f>F19</f>
        <v>22.94</v>
      </c>
      <c r="G18" s="72">
        <f t="shared" si="0"/>
        <v>64.060318346830485</v>
      </c>
      <c r="H18" s="72">
        <f t="shared" si="1"/>
        <v>5.7350000000000003</v>
      </c>
    </row>
    <row r="19" spans="1:8" x14ac:dyDescent="0.25">
      <c r="A19"/>
      <c r="B19" s="16" t="s">
        <v>173</v>
      </c>
      <c r="C19" s="73">
        <v>35.81</v>
      </c>
      <c r="D19" s="73">
        <v>400</v>
      </c>
      <c r="E19" s="76">
        <v>400</v>
      </c>
      <c r="F19" s="74">
        <v>22.94</v>
      </c>
      <c r="G19" s="70">
        <f t="shared" si="0"/>
        <v>64.060318346830485</v>
      </c>
      <c r="H19" s="70">
        <f t="shared" si="1"/>
        <v>5.7350000000000003</v>
      </c>
    </row>
    <row r="20" spans="1:8" x14ac:dyDescent="0.25">
      <c r="A20"/>
      <c r="B20" s="8" t="s">
        <v>174</v>
      </c>
      <c r="C20" s="75">
        <f>C21</f>
        <v>0</v>
      </c>
      <c r="D20" s="75">
        <f>D21</f>
        <v>80</v>
      </c>
      <c r="E20" s="75">
        <f>E21</f>
        <v>80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175</v>
      </c>
      <c r="C21" s="73">
        <v>0</v>
      </c>
      <c r="D21" s="73">
        <v>80</v>
      </c>
      <c r="E21" s="76">
        <v>80</v>
      </c>
      <c r="F21" s="74">
        <v>0</v>
      </c>
      <c r="G21" s="70" t="e">
        <f t="shared" si="0"/>
        <v>#DIV/0!</v>
      </c>
      <c r="H21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E32" sqref="E32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1441443.65</v>
      </c>
      <c r="D6" s="75">
        <f t="shared" si="0"/>
        <v>2655027</v>
      </c>
      <c r="E6" s="75">
        <f t="shared" si="0"/>
        <v>2655027</v>
      </c>
      <c r="F6" s="75">
        <f t="shared" si="0"/>
        <v>1647434.8</v>
      </c>
      <c r="G6" s="70">
        <f>(F6*100)/C6</f>
        <v>114.29061413534966</v>
      </c>
      <c r="H6" s="70">
        <f>(F6*100)/E6</f>
        <v>62.049643939590823</v>
      </c>
    </row>
    <row r="7" spans="2:8" x14ac:dyDescent="0.25">
      <c r="B7" s="8" t="s">
        <v>178</v>
      </c>
      <c r="C7" s="75">
        <f t="shared" si="0"/>
        <v>1441443.65</v>
      </c>
      <c r="D7" s="75">
        <f t="shared" si="0"/>
        <v>2655027</v>
      </c>
      <c r="E7" s="75">
        <f t="shared" si="0"/>
        <v>2655027</v>
      </c>
      <c r="F7" s="75">
        <f t="shared" si="0"/>
        <v>1647434.8</v>
      </c>
      <c r="G7" s="70">
        <f>(F7*100)/C7</f>
        <v>114.29061413534966</v>
      </c>
      <c r="H7" s="70">
        <f>(F7*100)/E7</f>
        <v>62.049643939590823</v>
      </c>
    </row>
    <row r="8" spans="2:8" x14ac:dyDescent="0.25">
      <c r="B8" s="11" t="s">
        <v>179</v>
      </c>
      <c r="C8" s="73">
        <v>1441443.65</v>
      </c>
      <c r="D8" s="73">
        <v>2655027</v>
      </c>
      <c r="E8" s="73">
        <v>2655027</v>
      </c>
      <c r="F8" s="74">
        <v>1647434.8</v>
      </c>
      <c r="G8" s="70">
        <f>(F8*100)/C8</f>
        <v>114.29061413534966</v>
      </c>
      <c r="H8" s="70">
        <f>(F8*100)/E8</f>
        <v>62.049643939590823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5"/>
  <sheetViews>
    <sheetView tabSelected="1" topLeftCell="A77" zoomScaleNormal="100" workbookViewId="0">
      <selection activeCell="F99" sqref="F9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180</v>
      </c>
      <c r="C1" s="39"/>
    </row>
    <row r="2" spans="1:6" ht="15" customHeight="1" x14ac:dyDescent="0.2">
      <c r="A2" s="41" t="s">
        <v>34</v>
      </c>
      <c r="B2" s="42" t="s">
        <v>181</v>
      </c>
      <c r="C2" s="39"/>
    </row>
    <row r="3" spans="1:6" s="39" customFormat="1" ht="43.5" customHeight="1" x14ac:dyDescent="0.2">
      <c r="A3" s="43" t="s">
        <v>35</v>
      </c>
      <c r="B3" s="37" t="s">
        <v>182</v>
      </c>
    </row>
    <row r="4" spans="1:6" s="39" customFormat="1" x14ac:dyDescent="0.2">
      <c r="A4" s="43" t="s">
        <v>36</v>
      </c>
      <c r="B4" s="44" t="s">
        <v>183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184</v>
      </c>
      <c r="B7" s="46"/>
      <c r="C7" s="77">
        <f>C13+C56+C91</f>
        <v>2654547</v>
      </c>
      <c r="D7" s="77">
        <f>D13+D56+D91</f>
        <v>2654547</v>
      </c>
      <c r="E7" s="77">
        <f>E13+E56+E91</f>
        <v>1647411.8599999999</v>
      </c>
      <c r="F7" s="77">
        <f>(E7*100)/D7</f>
        <v>62.059999691096067</v>
      </c>
    </row>
    <row r="8" spans="1:6" x14ac:dyDescent="0.2">
      <c r="A8" s="47" t="s">
        <v>80</v>
      </c>
      <c r="B8" s="46"/>
      <c r="C8" s="77">
        <f>C66</f>
        <v>400</v>
      </c>
      <c r="D8" s="77">
        <f>D66</f>
        <v>400</v>
      </c>
      <c r="E8" s="77">
        <f>E66</f>
        <v>22.94</v>
      </c>
      <c r="F8" s="77">
        <f>(E8*100)/D8</f>
        <v>5.7350000000000003</v>
      </c>
    </row>
    <row r="9" spans="1:6" x14ac:dyDescent="0.2">
      <c r="A9" s="47" t="s">
        <v>185</v>
      </c>
      <c r="B9" s="46"/>
      <c r="C9" s="77">
        <f>C76</f>
        <v>80</v>
      </c>
      <c r="D9" s="77">
        <f>D76</f>
        <v>80</v>
      </c>
      <c r="E9" s="77">
        <f>E76</f>
        <v>0</v>
      </c>
      <c r="F9" s="77">
        <f>(E9*100)/D9</f>
        <v>0</v>
      </c>
    </row>
    <row r="10" spans="1:6" x14ac:dyDescent="0.2">
      <c r="A10" s="47" t="s">
        <v>186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187</v>
      </c>
      <c r="B12" s="47" t="s">
        <v>188</v>
      </c>
      <c r="C12" s="47" t="s">
        <v>43</v>
      </c>
      <c r="D12" s="47" t="s">
        <v>189</v>
      </c>
      <c r="E12" s="47" t="s">
        <v>190</v>
      </c>
      <c r="F12" s="47" t="s">
        <v>191</v>
      </c>
    </row>
    <row r="13" spans="1:6" x14ac:dyDescent="0.2">
      <c r="A13" s="49" t="s">
        <v>78</v>
      </c>
      <c r="B13" s="50" t="s">
        <v>79</v>
      </c>
      <c r="C13" s="80">
        <f>C14+C22+C50</f>
        <v>2649053</v>
      </c>
      <c r="D13" s="80">
        <f>D14+D22+D50</f>
        <v>2649053</v>
      </c>
      <c r="E13" s="80">
        <f>E14+E22+E50</f>
        <v>1644894.24</v>
      </c>
      <c r="F13" s="81">
        <f>(E13*100)/D13</f>
        <v>62.093670455064505</v>
      </c>
    </row>
    <row r="14" spans="1:6" x14ac:dyDescent="0.2">
      <c r="A14" s="51" t="s">
        <v>80</v>
      </c>
      <c r="B14" s="52" t="s">
        <v>81</v>
      </c>
      <c r="C14" s="82">
        <f>C15+C18+C20</f>
        <v>2028830</v>
      </c>
      <c r="D14" s="82">
        <f>D15+D18+D20</f>
        <v>2028830</v>
      </c>
      <c r="E14" s="82">
        <f>E15+E18+E20</f>
        <v>1230458.24</v>
      </c>
      <c r="F14" s="81">
        <f>(E14*100)/D14</f>
        <v>60.648661543845471</v>
      </c>
    </row>
    <row r="15" spans="1:6" x14ac:dyDescent="0.2">
      <c r="A15" s="53" t="s">
        <v>82</v>
      </c>
      <c r="B15" s="54" t="s">
        <v>83</v>
      </c>
      <c r="C15" s="83">
        <f>C16+C17</f>
        <v>1679020</v>
      </c>
      <c r="D15" s="83">
        <f>D16+D17</f>
        <v>1679020</v>
      </c>
      <c r="E15" s="83">
        <f>E16+E17</f>
        <v>1021444.69</v>
      </c>
      <c r="F15" s="83">
        <f>(E15*100)/D15</f>
        <v>60.835766697240054</v>
      </c>
    </row>
    <row r="16" spans="1:6" x14ac:dyDescent="0.2">
      <c r="A16" s="55" t="s">
        <v>84</v>
      </c>
      <c r="B16" s="56" t="s">
        <v>85</v>
      </c>
      <c r="C16" s="84">
        <v>1666540</v>
      </c>
      <c r="D16" s="84">
        <v>1666540</v>
      </c>
      <c r="E16" s="84">
        <v>1020342.44</v>
      </c>
      <c r="F16" s="84"/>
    </row>
    <row r="17" spans="1:6" x14ac:dyDescent="0.2">
      <c r="A17" s="55" t="s">
        <v>86</v>
      </c>
      <c r="B17" s="56" t="s">
        <v>87</v>
      </c>
      <c r="C17" s="84">
        <v>12480</v>
      </c>
      <c r="D17" s="84">
        <v>12480</v>
      </c>
      <c r="E17" s="84">
        <v>1102.25</v>
      </c>
      <c r="F17" s="84"/>
    </row>
    <row r="18" spans="1:6" x14ac:dyDescent="0.2">
      <c r="A18" s="53" t="s">
        <v>88</v>
      </c>
      <c r="B18" s="54" t="s">
        <v>89</v>
      </c>
      <c r="C18" s="83">
        <f>C19</f>
        <v>74830</v>
      </c>
      <c r="D18" s="83">
        <f>D19</f>
        <v>74830</v>
      </c>
      <c r="E18" s="83">
        <f>E19</f>
        <v>40475.089999999997</v>
      </c>
      <c r="F18" s="83">
        <f>(E18*100)/D18</f>
        <v>54.089389282373375</v>
      </c>
    </row>
    <row r="19" spans="1:6" x14ac:dyDescent="0.2">
      <c r="A19" s="55" t="s">
        <v>90</v>
      </c>
      <c r="B19" s="56" t="s">
        <v>89</v>
      </c>
      <c r="C19" s="84">
        <v>74830</v>
      </c>
      <c r="D19" s="84">
        <v>74830</v>
      </c>
      <c r="E19" s="84">
        <v>40475.089999999997</v>
      </c>
      <c r="F19" s="84"/>
    </row>
    <row r="20" spans="1:6" x14ac:dyDescent="0.2">
      <c r="A20" s="53" t="s">
        <v>91</v>
      </c>
      <c r="B20" s="54" t="s">
        <v>92</v>
      </c>
      <c r="C20" s="83">
        <f>C21</f>
        <v>274980</v>
      </c>
      <c r="D20" s="83">
        <f>D21</f>
        <v>274980</v>
      </c>
      <c r="E20" s="83">
        <f>E21</f>
        <v>168538.46</v>
      </c>
      <c r="F20" s="83">
        <f>(E20*100)/D20</f>
        <v>61.291170266928503</v>
      </c>
    </row>
    <row r="21" spans="1:6" x14ac:dyDescent="0.2">
      <c r="A21" s="55" t="s">
        <v>93</v>
      </c>
      <c r="B21" s="56" t="s">
        <v>94</v>
      </c>
      <c r="C21" s="84">
        <v>274980</v>
      </c>
      <c r="D21" s="84">
        <v>274980</v>
      </c>
      <c r="E21" s="84">
        <v>168538.46</v>
      </c>
      <c r="F21" s="84"/>
    </row>
    <row r="22" spans="1:6" x14ac:dyDescent="0.2">
      <c r="A22" s="51" t="s">
        <v>95</v>
      </c>
      <c r="B22" s="52" t="s">
        <v>96</v>
      </c>
      <c r="C22" s="82">
        <f>C23+C27+C33+C43+C45</f>
        <v>617605</v>
      </c>
      <c r="D22" s="82">
        <f>D23+D27+D33+D43+D45</f>
        <v>617605</v>
      </c>
      <c r="E22" s="82">
        <f>E23+E27+E33+E43+E45</f>
        <v>412832.09</v>
      </c>
      <c r="F22" s="81">
        <f>(E22*100)/D22</f>
        <v>66.844032998437513</v>
      </c>
    </row>
    <row r="23" spans="1:6" x14ac:dyDescent="0.2">
      <c r="A23" s="53" t="s">
        <v>97</v>
      </c>
      <c r="B23" s="54" t="s">
        <v>98</v>
      </c>
      <c r="C23" s="83">
        <f>C24+C25+C26</f>
        <v>124160</v>
      </c>
      <c r="D23" s="83">
        <f>D24+D25+D26</f>
        <v>124160</v>
      </c>
      <c r="E23" s="83">
        <f>E24+E25+E26</f>
        <v>53517.479999999996</v>
      </c>
      <c r="F23" s="83">
        <f>(E23*100)/D23</f>
        <v>43.103640463917529</v>
      </c>
    </row>
    <row r="24" spans="1:6" x14ac:dyDescent="0.2">
      <c r="A24" s="55" t="s">
        <v>99</v>
      </c>
      <c r="B24" s="56" t="s">
        <v>100</v>
      </c>
      <c r="C24" s="84">
        <v>2500</v>
      </c>
      <c r="D24" s="84">
        <v>2500</v>
      </c>
      <c r="E24" s="84">
        <v>1158.24</v>
      </c>
      <c r="F24" s="84"/>
    </row>
    <row r="25" spans="1:6" ht="25.5" x14ac:dyDescent="0.2">
      <c r="A25" s="55" t="s">
        <v>101</v>
      </c>
      <c r="B25" s="56" t="s">
        <v>102</v>
      </c>
      <c r="C25" s="84">
        <v>121000</v>
      </c>
      <c r="D25" s="84">
        <v>121000</v>
      </c>
      <c r="E25" s="84">
        <v>51806.02</v>
      </c>
      <c r="F25" s="84"/>
    </row>
    <row r="26" spans="1:6" x14ac:dyDescent="0.2">
      <c r="A26" s="55" t="s">
        <v>103</v>
      </c>
      <c r="B26" s="56" t="s">
        <v>104</v>
      </c>
      <c r="C26" s="84">
        <v>660</v>
      </c>
      <c r="D26" s="84">
        <v>660</v>
      </c>
      <c r="E26" s="84">
        <v>553.22</v>
      </c>
      <c r="F26" s="84"/>
    </row>
    <row r="27" spans="1:6" x14ac:dyDescent="0.2">
      <c r="A27" s="53" t="s">
        <v>105</v>
      </c>
      <c r="B27" s="54" t="s">
        <v>106</v>
      </c>
      <c r="C27" s="83">
        <f>C28+C29+C30+C31+C32</f>
        <v>40350</v>
      </c>
      <c r="D27" s="83">
        <f>D28+D29+D30+D31+D32</f>
        <v>40350</v>
      </c>
      <c r="E27" s="83">
        <f>E28+E29+E30+E31+E32</f>
        <v>12224.53</v>
      </c>
      <c r="F27" s="83">
        <f>(E27*100)/D27</f>
        <v>30.296232961586121</v>
      </c>
    </row>
    <row r="28" spans="1:6" x14ac:dyDescent="0.2">
      <c r="A28" s="55" t="s">
        <v>107</v>
      </c>
      <c r="B28" s="56" t="s">
        <v>108</v>
      </c>
      <c r="C28" s="84">
        <v>33000</v>
      </c>
      <c r="D28" s="84">
        <v>33000</v>
      </c>
      <c r="E28" s="84">
        <v>9313.18</v>
      </c>
      <c r="F28" s="84"/>
    </row>
    <row r="29" spans="1:6" x14ac:dyDescent="0.2">
      <c r="A29" s="55" t="s">
        <v>109</v>
      </c>
      <c r="B29" s="56" t="s">
        <v>110</v>
      </c>
      <c r="C29" s="84">
        <v>4100</v>
      </c>
      <c r="D29" s="84">
        <v>4100</v>
      </c>
      <c r="E29" s="84">
        <v>2027.61</v>
      </c>
      <c r="F29" s="84"/>
    </row>
    <row r="30" spans="1:6" x14ac:dyDescent="0.2">
      <c r="A30" s="55" t="s">
        <v>111</v>
      </c>
      <c r="B30" s="56" t="s">
        <v>112</v>
      </c>
      <c r="C30" s="84">
        <v>1500</v>
      </c>
      <c r="D30" s="84">
        <v>1500</v>
      </c>
      <c r="E30" s="84">
        <v>152.80000000000001</v>
      </c>
      <c r="F30" s="84"/>
    </row>
    <row r="31" spans="1:6" x14ac:dyDescent="0.2">
      <c r="A31" s="55" t="s">
        <v>113</v>
      </c>
      <c r="B31" s="56" t="s">
        <v>114</v>
      </c>
      <c r="C31" s="84">
        <v>1200</v>
      </c>
      <c r="D31" s="84">
        <v>1200</v>
      </c>
      <c r="E31" s="84">
        <v>255.94</v>
      </c>
      <c r="F31" s="84"/>
    </row>
    <row r="32" spans="1:6" x14ac:dyDescent="0.2">
      <c r="A32" s="55" t="s">
        <v>115</v>
      </c>
      <c r="B32" s="56" t="s">
        <v>116</v>
      </c>
      <c r="C32" s="84">
        <v>550</v>
      </c>
      <c r="D32" s="84">
        <v>550</v>
      </c>
      <c r="E32" s="84">
        <v>475</v>
      </c>
      <c r="F32" s="84"/>
    </row>
    <row r="33" spans="1:6" x14ac:dyDescent="0.2">
      <c r="A33" s="53" t="s">
        <v>117</v>
      </c>
      <c r="B33" s="54" t="s">
        <v>118</v>
      </c>
      <c r="C33" s="83">
        <f>C34+C35+C36+C37+C38+C39+C40+C41+C42</f>
        <v>449690</v>
      </c>
      <c r="D33" s="83">
        <f>D34+D35+D36+D37+D38+D39+D40+D41+D42</f>
        <v>449690</v>
      </c>
      <c r="E33" s="83">
        <f>E34+E35+E36+E37+E38+E39+E40+E41+E42</f>
        <v>345358.47000000003</v>
      </c>
      <c r="F33" s="83">
        <f>(E33*100)/D33</f>
        <v>76.799232804821102</v>
      </c>
    </row>
    <row r="34" spans="1:6" x14ac:dyDescent="0.2">
      <c r="A34" s="55" t="s">
        <v>119</v>
      </c>
      <c r="B34" s="56" t="s">
        <v>120</v>
      </c>
      <c r="C34" s="84">
        <v>87000</v>
      </c>
      <c r="D34" s="84">
        <v>87000</v>
      </c>
      <c r="E34" s="84">
        <v>38321.94</v>
      </c>
      <c r="F34" s="84"/>
    </row>
    <row r="35" spans="1:6" x14ac:dyDescent="0.2">
      <c r="A35" s="55" t="s">
        <v>121</v>
      </c>
      <c r="B35" s="56" t="s">
        <v>122</v>
      </c>
      <c r="C35" s="84">
        <v>4810</v>
      </c>
      <c r="D35" s="84">
        <v>4810</v>
      </c>
      <c r="E35" s="84">
        <v>2968.95</v>
      </c>
      <c r="F35" s="84"/>
    </row>
    <row r="36" spans="1:6" x14ac:dyDescent="0.2">
      <c r="A36" s="55" t="s">
        <v>123</v>
      </c>
      <c r="B36" s="56" t="s">
        <v>124</v>
      </c>
      <c r="C36" s="84">
        <v>675</v>
      </c>
      <c r="D36" s="84">
        <v>675</v>
      </c>
      <c r="E36" s="84">
        <v>290</v>
      </c>
      <c r="F36" s="84"/>
    </row>
    <row r="37" spans="1:6" x14ac:dyDescent="0.2">
      <c r="A37" s="55" t="s">
        <v>125</v>
      </c>
      <c r="B37" s="56" t="s">
        <v>126</v>
      </c>
      <c r="C37" s="84">
        <v>360</v>
      </c>
      <c r="D37" s="84">
        <v>360</v>
      </c>
      <c r="E37" s="84">
        <v>127.51</v>
      </c>
      <c r="F37" s="84"/>
    </row>
    <row r="38" spans="1:6" x14ac:dyDescent="0.2">
      <c r="A38" s="55" t="s">
        <v>127</v>
      </c>
      <c r="B38" s="56" t="s">
        <v>128</v>
      </c>
      <c r="C38" s="84">
        <v>7770</v>
      </c>
      <c r="D38" s="84">
        <v>7770</v>
      </c>
      <c r="E38" s="84">
        <v>2446.8200000000002</v>
      </c>
      <c r="F38" s="84"/>
    </row>
    <row r="39" spans="1:6" x14ac:dyDescent="0.2">
      <c r="A39" s="55" t="s">
        <v>129</v>
      </c>
      <c r="B39" s="56" t="s">
        <v>130</v>
      </c>
      <c r="C39" s="84">
        <v>550</v>
      </c>
      <c r="D39" s="84">
        <v>550</v>
      </c>
      <c r="E39" s="84">
        <v>0</v>
      </c>
      <c r="F39" s="84"/>
    </row>
    <row r="40" spans="1:6" x14ac:dyDescent="0.2">
      <c r="A40" s="55" t="s">
        <v>131</v>
      </c>
      <c r="B40" s="56" t="s">
        <v>132</v>
      </c>
      <c r="C40" s="84">
        <v>345000</v>
      </c>
      <c r="D40" s="84">
        <v>345000</v>
      </c>
      <c r="E40" s="84">
        <v>300649.28000000003</v>
      </c>
      <c r="F40" s="84"/>
    </row>
    <row r="41" spans="1:6" x14ac:dyDescent="0.2">
      <c r="A41" s="55" t="s">
        <v>133</v>
      </c>
      <c r="B41" s="56" t="s">
        <v>134</v>
      </c>
      <c r="C41" s="84">
        <v>25</v>
      </c>
      <c r="D41" s="84">
        <v>25</v>
      </c>
      <c r="E41" s="84">
        <v>9.9600000000000009</v>
      </c>
      <c r="F41" s="84"/>
    </row>
    <row r="42" spans="1:6" x14ac:dyDescent="0.2">
      <c r="A42" s="55" t="s">
        <v>135</v>
      </c>
      <c r="B42" s="56" t="s">
        <v>136</v>
      </c>
      <c r="C42" s="84">
        <v>3500</v>
      </c>
      <c r="D42" s="84">
        <v>3500</v>
      </c>
      <c r="E42" s="84">
        <v>544.01</v>
      </c>
      <c r="F42" s="84"/>
    </row>
    <row r="43" spans="1:6" x14ac:dyDescent="0.2">
      <c r="A43" s="53" t="s">
        <v>137</v>
      </c>
      <c r="B43" s="54" t="s">
        <v>138</v>
      </c>
      <c r="C43" s="83">
        <f>C44</f>
        <v>1500</v>
      </c>
      <c r="D43" s="83">
        <f>D44</f>
        <v>1500</v>
      </c>
      <c r="E43" s="83">
        <f>E44</f>
        <v>539.47</v>
      </c>
      <c r="F43" s="83">
        <f>(E43*100)/D43</f>
        <v>35.964666666666666</v>
      </c>
    </row>
    <row r="44" spans="1:6" ht="25.5" x14ac:dyDescent="0.2">
      <c r="A44" s="55" t="s">
        <v>139</v>
      </c>
      <c r="B44" s="56" t="s">
        <v>140</v>
      </c>
      <c r="C44" s="84">
        <v>1500</v>
      </c>
      <c r="D44" s="84">
        <v>1500</v>
      </c>
      <c r="E44" s="84">
        <v>539.47</v>
      </c>
      <c r="F44" s="84"/>
    </row>
    <row r="45" spans="1:6" x14ac:dyDescent="0.2">
      <c r="A45" s="53" t="s">
        <v>141</v>
      </c>
      <c r="B45" s="54" t="s">
        <v>142</v>
      </c>
      <c r="C45" s="83">
        <f>C46+C47+C48+C49</f>
        <v>1905</v>
      </c>
      <c r="D45" s="83">
        <f>D46+D47+D48+D49</f>
        <v>1905</v>
      </c>
      <c r="E45" s="83">
        <f>E46+E47+E48+E49</f>
        <v>1192.1400000000001</v>
      </c>
      <c r="F45" s="83">
        <f>(E45*100)/D45</f>
        <v>62.579527559055123</v>
      </c>
    </row>
    <row r="46" spans="1:6" x14ac:dyDescent="0.2">
      <c r="A46" s="55" t="s">
        <v>143</v>
      </c>
      <c r="B46" s="56" t="s">
        <v>144</v>
      </c>
      <c r="C46" s="84">
        <v>700</v>
      </c>
      <c r="D46" s="84">
        <v>700</v>
      </c>
      <c r="E46" s="84">
        <v>675.32</v>
      </c>
      <c r="F46" s="84"/>
    </row>
    <row r="47" spans="1:6" x14ac:dyDescent="0.2">
      <c r="A47" s="55" t="s">
        <v>145</v>
      </c>
      <c r="B47" s="56" t="s">
        <v>146</v>
      </c>
      <c r="C47" s="84">
        <v>500</v>
      </c>
      <c r="D47" s="84">
        <v>500</v>
      </c>
      <c r="E47" s="84">
        <v>37.74</v>
      </c>
      <c r="F47" s="84"/>
    </row>
    <row r="48" spans="1:6" x14ac:dyDescent="0.2">
      <c r="A48" s="55" t="s">
        <v>147</v>
      </c>
      <c r="B48" s="56" t="s">
        <v>148</v>
      </c>
      <c r="C48" s="84">
        <v>255</v>
      </c>
      <c r="D48" s="84">
        <v>255</v>
      </c>
      <c r="E48" s="84">
        <v>116.82</v>
      </c>
      <c r="F48" s="84"/>
    </row>
    <row r="49" spans="1:6" x14ac:dyDescent="0.2">
      <c r="A49" s="55" t="s">
        <v>149</v>
      </c>
      <c r="B49" s="56" t="s">
        <v>142</v>
      </c>
      <c r="C49" s="84">
        <v>450</v>
      </c>
      <c r="D49" s="84">
        <v>450</v>
      </c>
      <c r="E49" s="84">
        <v>362.26</v>
      </c>
      <c r="F49" s="84"/>
    </row>
    <row r="50" spans="1:6" x14ac:dyDescent="0.2">
      <c r="A50" s="51" t="s">
        <v>150</v>
      </c>
      <c r="B50" s="52" t="s">
        <v>151</v>
      </c>
      <c r="C50" s="82">
        <f>C51+C53</f>
        <v>2618</v>
      </c>
      <c r="D50" s="82">
        <f>D51+D53</f>
        <v>2618</v>
      </c>
      <c r="E50" s="82">
        <f>E51+E53</f>
        <v>1603.9099999999999</v>
      </c>
      <c r="F50" s="81">
        <f>(E50*100)/D50</f>
        <v>61.264705882352942</v>
      </c>
    </row>
    <row r="51" spans="1:6" x14ac:dyDescent="0.2">
      <c r="A51" s="53" t="s">
        <v>152</v>
      </c>
      <c r="B51" s="54" t="s">
        <v>153</v>
      </c>
      <c r="C51" s="83">
        <f>C52</f>
        <v>1108</v>
      </c>
      <c r="D51" s="83">
        <f>D52</f>
        <v>1108</v>
      </c>
      <c r="E51" s="83">
        <f>E52</f>
        <v>584.08000000000004</v>
      </c>
      <c r="F51" s="83">
        <f>(E51*100)/D51</f>
        <v>52.714801444043324</v>
      </c>
    </row>
    <row r="52" spans="1:6" ht="25.5" x14ac:dyDescent="0.2">
      <c r="A52" s="55" t="s">
        <v>154</v>
      </c>
      <c r="B52" s="56" t="s">
        <v>155</v>
      </c>
      <c r="C52" s="84">
        <v>1108</v>
      </c>
      <c r="D52" s="84">
        <v>1108</v>
      </c>
      <c r="E52" s="84">
        <v>584.08000000000004</v>
      </c>
      <c r="F52" s="84"/>
    </row>
    <row r="53" spans="1:6" x14ac:dyDescent="0.2">
      <c r="A53" s="53" t="s">
        <v>156</v>
      </c>
      <c r="B53" s="54" t="s">
        <v>157</v>
      </c>
      <c r="C53" s="83">
        <f>C54+C55</f>
        <v>1510</v>
      </c>
      <c r="D53" s="83">
        <f>D54+D55</f>
        <v>1510</v>
      </c>
      <c r="E53" s="83">
        <f>E54+E55</f>
        <v>1019.8299999999999</v>
      </c>
      <c r="F53" s="83">
        <f>(E53*100)/D53</f>
        <v>67.538410596026495</v>
      </c>
    </row>
    <row r="54" spans="1:6" x14ac:dyDescent="0.2">
      <c r="A54" s="55" t="s">
        <v>158</v>
      </c>
      <c r="B54" s="56" t="s">
        <v>159</v>
      </c>
      <c r="C54" s="84">
        <v>1500</v>
      </c>
      <c r="D54" s="84">
        <v>1500</v>
      </c>
      <c r="E54" s="84">
        <v>1019.53</v>
      </c>
      <c r="F54" s="84"/>
    </row>
    <row r="55" spans="1:6" x14ac:dyDescent="0.2">
      <c r="A55" s="55" t="s">
        <v>160</v>
      </c>
      <c r="B55" s="56" t="s">
        <v>161</v>
      </c>
      <c r="C55" s="84">
        <v>10</v>
      </c>
      <c r="D55" s="84">
        <v>10</v>
      </c>
      <c r="E55" s="84">
        <v>0.3</v>
      </c>
      <c r="F55" s="84"/>
    </row>
    <row r="56" spans="1:6" x14ac:dyDescent="0.2">
      <c r="A56" s="49" t="s">
        <v>162</v>
      </c>
      <c r="B56" s="50" t="s">
        <v>163</v>
      </c>
      <c r="C56" s="80">
        <f t="shared" ref="C56:E58" si="0">C57</f>
        <v>3494</v>
      </c>
      <c r="D56" s="80">
        <f t="shared" si="0"/>
        <v>3494</v>
      </c>
      <c r="E56" s="80">
        <f t="shared" si="0"/>
        <v>1716.38</v>
      </c>
      <c r="F56" s="81">
        <f>(E56*100)/D56</f>
        <v>49.123640526617059</v>
      </c>
    </row>
    <row r="57" spans="1:6" x14ac:dyDescent="0.2">
      <c r="A57" s="51" t="s">
        <v>164</v>
      </c>
      <c r="B57" s="52" t="s">
        <v>165</v>
      </c>
      <c r="C57" s="82">
        <f t="shared" si="0"/>
        <v>3494</v>
      </c>
      <c r="D57" s="82">
        <f t="shared" si="0"/>
        <v>3494</v>
      </c>
      <c r="E57" s="82">
        <f t="shared" si="0"/>
        <v>1716.38</v>
      </c>
      <c r="F57" s="81">
        <f>(E57*100)/D57</f>
        <v>49.123640526617059</v>
      </c>
    </row>
    <row r="58" spans="1:6" x14ac:dyDescent="0.2">
      <c r="A58" s="53" t="s">
        <v>166</v>
      </c>
      <c r="B58" s="54" t="s">
        <v>167</v>
      </c>
      <c r="C58" s="83">
        <f t="shared" si="0"/>
        <v>3494</v>
      </c>
      <c r="D58" s="83">
        <f t="shared" si="0"/>
        <v>3494</v>
      </c>
      <c r="E58" s="83">
        <f t="shared" si="0"/>
        <v>1716.38</v>
      </c>
      <c r="F58" s="83">
        <f>(E58*100)/D58</f>
        <v>49.123640526617059</v>
      </c>
    </row>
    <row r="59" spans="1:6" x14ac:dyDescent="0.2">
      <c r="A59" s="55" t="s">
        <v>168</v>
      </c>
      <c r="B59" s="56" t="s">
        <v>169</v>
      </c>
      <c r="C59" s="84">
        <v>3494</v>
      </c>
      <c r="D59" s="84">
        <v>3494</v>
      </c>
      <c r="E59" s="84">
        <v>1716.38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1">C61</f>
        <v>2652547</v>
      </c>
      <c r="D60" s="80">
        <f t="shared" si="1"/>
        <v>2652547</v>
      </c>
      <c r="E60" s="80">
        <f t="shared" si="1"/>
        <v>1647411.8599999999</v>
      </c>
      <c r="F60" s="81">
        <f>(E60*100)/D60</f>
        <v>62.106792452687927</v>
      </c>
    </row>
    <row r="61" spans="1:6" x14ac:dyDescent="0.2">
      <c r="A61" s="51" t="s">
        <v>70</v>
      </c>
      <c r="B61" s="52" t="s">
        <v>71</v>
      </c>
      <c r="C61" s="82">
        <f t="shared" si="1"/>
        <v>2652547</v>
      </c>
      <c r="D61" s="82">
        <f t="shared" si="1"/>
        <v>2652547</v>
      </c>
      <c r="E61" s="82">
        <f t="shared" si="1"/>
        <v>1647411.8599999999</v>
      </c>
      <c r="F61" s="81">
        <f>(E61*100)/D61</f>
        <v>62.106792452687927</v>
      </c>
    </row>
    <row r="62" spans="1:6" ht="25.5" x14ac:dyDescent="0.2">
      <c r="A62" s="53" t="s">
        <v>72</v>
      </c>
      <c r="B62" s="54" t="s">
        <v>73</v>
      </c>
      <c r="C62" s="83">
        <f>C63+C64</f>
        <v>2652547</v>
      </c>
      <c r="D62" s="83">
        <f>D63+D64</f>
        <v>2652547</v>
      </c>
      <c r="E62" s="83">
        <f>E63+E64</f>
        <v>1647411.8599999999</v>
      </c>
      <c r="F62" s="83">
        <f>(E62*100)/D62</f>
        <v>62.106792452687927</v>
      </c>
    </row>
    <row r="63" spans="1:6" x14ac:dyDescent="0.2">
      <c r="A63" s="55" t="s">
        <v>74</v>
      </c>
      <c r="B63" s="56" t="s">
        <v>75</v>
      </c>
      <c r="C63" s="84">
        <v>2649053</v>
      </c>
      <c r="D63" s="84">
        <v>2649053</v>
      </c>
      <c r="E63" s="84">
        <v>1645695.48</v>
      </c>
      <c r="F63" s="84"/>
    </row>
    <row r="64" spans="1:6" ht="25.5" x14ac:dyDescent="0.2">
      <c r="A64" s="55" t="s">
        <v>76</v>
      </c>
      <c r="B64" s="56" t="s">
        <v>77</v>
      </c>
      <c r="C64" s="84">
        <v>3494</v>
      </c>
      <c r="D64" s="84">
        <v>3494</v>
      </c>
      <c r="E64" s="84">
        <v>1716.38</v>
      </c>
      <c r="F64" s="84"/>
    </row>
    <row r="65" spans="1:6" x14ac:dyDescent="0.2">
      <c r="A65" s="48" t="s">
        <v>184</v>
      </c>
      <c r="B65" s="48" t="s">
        <v>192</v>
      </c>
      <c r="C65" s="78"/>
      <c r="D65" s="78"/>
      <c r="E65" s="78"/>
      <c r="F65" s="79" t="e">
        <f>(E65*100)/D65</f>
        <v>#DIV/0!</v>
      </c>
    </row>
    <row r="66" spans="1:6" x14ac:dyDescent="0.2">
      <c r="A66" s="49" t="s">
        <v>78</v>
      </c>
      <c r="B66" s="50" t="s">
        <v>79</v>
      </c>
      <c r="C66" s="80">
        <f t="shared" ref="C66:E67" si="2">C67</f>
        <v>400</v>
      </c>
      <c r="D66" s="80">
        <f t="shared" si="2"/>
        <v>400</v>
      </c>
      <c r="E66" s="80">
        <f t="shared" si="2"/>
        <v>22.94</v>
      </c>
      <c r="F66" s="81">
        <f t="shared" ref="F66:F67" si="3">(E66*100)/D66</f>
        <v>5.7350000000000003</v>
      </c>
    </row>
    <row r="67" spans="1:6" x14ac:dyDescent="0.2">
      <c r="A67" s="51" t="s">
        <v>95</v>
      </c>
      <c r="B67" s="52" t="s">
        <v>96</v>
      </c>
      <c r="C67" s="82">
        <f t="shared" si="2"/>
        <v>400</v>
      </c>
      <c r="D67" s="82">
        <f t="shared" si="2"/>
        <v>400</v>
      </c>
      <c r="E67" s="82">
        <f t="shared" si="2"/>
        <v>22.94</v>
      </c>
      <c r="F67" s="81">
        <f t="shared" si="3"/>
        <v>5.7350000000000003</v>
      </c>
    </row>
    <row r="68" spans="1:6" x14ac:dyDescent="0.2">
      <c r="A68" s="53" t="s">
        <v>117</v>
      </c>
      <c r="B68" s="54" t="s">
        <v>118</v>
      </c>
      <c r="C68" s="83">
        <f>C69+C70</f>
        <v>400</v>
      </c>
      <c r="D68" s="83">
        <f>D69+D70</f>
        <v>400</v>
      </c>
      <c r="E68" s="83">
        <f>E69+E70</f>
        <v>22.94</v>
      </c>
      <c r="F68" s="83">
        <f>(E68*100)/D68</f>
        <v>5.7350000000000003</v>
      </c>
    </row>
    <row r="69" spans="1:6" x14ac:dyDescent="0.2">
      <c r="A69" s="55" t="s">
        <v>121</v>
      </c>
      <c r="B69" s="56" t="s">
        <v>122</v>
      </c>
      <c r="C69" s="84">
        <v>370</v>
      </c>
      <c r="D69" s="84">
        <v>370</v>
      </c>
      <c r="E69" s="84">
        <v>19.760000000000002</v>
      </c>
      <c r="F69" s="84"/>
    </row>
    <row r="70" spans="1:6" x14ac:dyDescent="0.2">
      <c r="A70" s="55" t="s">
        <v>127</v>
      </c>
      <c r="B70" s="56" t="s">
        <v>128</v>
      </c>
      <c r="C70" s="84">
        <v>30</v>
      </c>
      <c r="D70" s="84">
        <v>30</v>
      </c>
      <c r="E70" s="84">
        <v>3.18</v>
      </c>
      <c r="F70" s="84"/>
    </row>
    <row r="71" spans="1:6" x14ac:dyDescent="0.2">
      <c r="A71" s="49" t="s">
        <v>50</v>
      </c>
      <c r="B71" s="50" t="s">
        <v>51</v>
      </c>
      <c r="C71" s="80">
        <f t="shared" ref="C71:E73" si="4">C72</f>
        <v>400</v>
      </c>
      <c r="D71" s="80">
        <f t="shared" si="4"/>
        <v>400</v>
      </c>
      <c r="E71" s="80">
        <f t="shared" si="4"/>
        <v>45.75</v>
      </c>
      <c r="F71" s="81">
        <f t="shared" ref="F71:F72" si="5">(E71*100)/D71</f>
        <v>11.4375</v>
      </c>
    </row>
    <row r="72" spans="1:6" x14ac:dyDescent="0.2">
      <c r="A72" s="51" t="s">
        <v>64</v>
      </c>
      <c r="B72" s="52" t="s">
        <v>65</v>
      </c>
      <c r="C72" s="82">
        <f t="shared" si="4"/>
        <v>400</v>
      </c>
      <c r="D72" s="82">
        <f t="shared" si="4"/>
        <v>400</v>
      </c>
      <c r="E72" s="82">
        <f t="shared" si="4"/>
        <v>45.75</v>
      </c>
      <c r="F72" s="81">
        <f t="shared" si="5"/>
        <v>11.4375</v>
      </c>
    </row>
    <row r="73" spans="1:6" x14ac:dyDescent="0.2">
      <c r="A73" s="53" t="s">
        <v>66</v>
      </c>
      <c r="B73" s="54" t="s">
        <v>67</v>
      </c>
      <c r="C73" s="83">
        <f t="shared" si="4"/>
        <v>400</v>
      </c>
      <c r="D73" s="83">
        <f t="shared" si="4"/>
        <v>400</v>
      </c>
      <c r="E73" s="83">
        <f t="shared" si="4"/>
        <v>45.75</v>
      </c>
      <c r="F73" s="83">
        <f>(E73*100)/D73</f>
        <v>11.4375</v>
      </c>
    </row>
    <row r="74" spans="1:6" x14ac:dyDescent="0.2">
      <c r="A74" s="55" t="s">
        <v>68</v>
      </c>
      <c r="B74" s="56" t="s">
        <v>69</v>
      </c>
      <c r="C74" s="84">
        <v>400</v>
      </c>
      <c r="D74" s="84">
        <v>400</v>
      </c>
      <c r="E74" s="84">
        <v>45.75</v>
      </c>
      <c r="F74" s="84"/>
    </row>
    <row r="75" spans="1:6" x14ac:dyDescent="0.2">
      <c r="A75" s="48" t="s">
        <v>80</v>
      </c>
      <c r="B75" s="48" t="s">
        <v>193</v>
      </c>
      <c r="C75" s="78"/>
      <c r="D75" s="78"/>
      <c r="E75" s="78"/>
      <c r="F75" s="79" t="e">
        <f>(E75*100)/D75</f>
        <v>#DIV/0!</v>
      </c>
    </row>
    <row r="76" spans="1:6" x14ac:dyDescent="0.2">
      <c r="A76" s="49" t="s">
        <v>78</v>
      </c>
      <c r="B76" s="50" t="s">
        <v>79</v>
      </c>
      <c r="C76" s="80">
        <f t="shared" ref="C76:E78" si="6">C77</f>
        <v>80</v>
      </c>
      <c r="D76" s="80">
        <f t="shared" si="6"/>
        <v>80</v>
      </c>
      <c r="E76" s="80">
        <f t="shared" si="6"/>
        <v>0</v>
      </c>
      <c r="F76" s="81">
        <f t="shared" ref="F76:F77" si="7">(E76*100)/D76</f>
        <v>0</v>
      </c>
    </row>
    <row r="77" spans="1:6" x14ac:dyDescent="0.2">
      <c r="A77" s="51" t="s">
        <v>95</v>
      </c>
      <c r="B77" s="52" t="s">
        <v>96</v>
      </c>
      <c r="C77" s="82">
        <f t="shared" si="6"/>
        <v>80</v>
      </c>
      <c r="D77" s="82">
        <f t="shared" si="6"/>
        <v>80</v>
      </c>
      <c r="E77" s="82">
        <f t="shared" si="6"/>
        <v>0</v>
      </c>
      <c r="F77" s="81">
        <f t="shared" si="7"/>
        <v>0</v>
      </c>
    </row>
    <row r="78" spans="1:6" x14ac:dyDescent="0.2">
      <c r="A78" s="53" t="s">
        <v>117</v>
      </c>
      <c r="B78" s="54" t="s">
        <v>118</v>
      </c>
      <c r="C78" s="83">
        <f t="shared" si="6"/>
        <v>80</v>
      </c>
      <c r="D78" s="83">
        <f t="shared" si="6"/>
        <v>80</v>
      </c>
      <c r="E78" s="83">
        <f t="shared" si="6"/>
        <v>0</v>
      </c>
      <c r="F78" s="83">
        <f>(E78*100)/D78</f>
        <v>0</v>
      </c>
    </row>
    <row r="79" spans="1:6" x14ac:dyDescent="0.2">
      <c r="A79" s="55" t="s">
        <v>131</v>
      </c>
      <c r="B79" s="56" t="s">
        <v>132</v>
      </c>
      <c r="C79" s="84">
        <v>80</v>
      </c>
      <c r="D79" s="84">
        <v>80</v>
      </c>
      <c r="E79" s="84">
        <v>0</v>
      </c>
      <c r="F79" s="84"/>
    </row>
    <row r="80" spans="1:6" x14ac:dyDescent="0.2">
      <c r="A80" s="49" t="s">
        <v>50</v>
      </c>
      <c r="B80" s="50" t="s">
        <v>51</v>
      </c>
      <c r="C80" s="80">
        <f t="shared" ref="C80:E82" si="8">C81</f>
        <v>80</v>
      </c>
      <c r="D80" s="80">
        <f t="shared" si="8"/>
        <v>80</v>
      </c>
      <c r="E80" s="80">
        <f t="shared" si="8"/>
        <v>0</v>
      </c>
      <c r="F80" s="81">
        <f t="shared" ref="F80:F81" si="9">(E80*100)/D80</f>
        <v>0</v>
      </c>
    </row>
    <row r="81" spans="1:6" x14ac:dyDescent="0.2">
      <c r="A81" s="51" t="s">
        <v>58</v>
      </c>
      <c r="B81" s="52" t="s">
        <v>59</v>
      </c>
      <c r="C81" s="82">
        <f t="shared" si="8"/>
        <v>80</v>
      </c>
      <c r="D81" s="82">
        <f t="shared" si="8"/>
        <v>80</v>
      </c>
      <c r="E81" s="82">
        <f t="shared" si="8"/>
        <v>0</v>
      </c>
      <c r="F81" s="81">
        <f t="shared" si="9"/>
        <v>0</v>
      </c>
    </row>
    <row r="82" spans="1:6" x14ac:dyDescent="0.2">
      <c r="A82" s="53" t="s">
        <v>60</v>
      </c>
      <c r="B82" s="54" t="s">
        <v>61</v>
      </c>
      <c r="C82" s="83">
        <f t="shared" si="8"/>
        <v>80</v>
      </c>
      <c r="D82" s="83">
        <f t="shared" si="8"/>
        <v>80</v>
      </c>
      <c r="E82" s="83">
        <f t="shared" si="8"/>
        <v>0</v>
      </c>
      <c r="F82" s="83">
        <f>(E82*100)/D82</f>
        <v>0</v>
      </c>
    </row>
    <row r="83" spans="1:6" x14ac:dyDescent="0.2">
      <c r="A83" s="55" t="s">
        <v>62</v>
      </c>
      <c r="B83" s="56" t="s">
        <v>63</v>
      </c>
      <c r="C83" s="84">
        <v>80</v>
      </c>
      <c r="D83" s="84">
        <v>80</v>
      </c>
      <c r="E83" s="84">
        <v>0</v>
      </c>
      <c r="F83" s="84"/>
    </row>
    <row r="84" spans="1:6" x14ac:dyDescent="0.2">
      <c r="A84" s="48" t="s">
        <v>185</v>
      </c>
      <c r="B84" s="48" t="s">
        <v>194</v>
      </c>
      <c r="C84" s="78"/>
      <c r="D84" s="78"/>
      <c r="E84" s="78"/>
      <c r="F84" s="79" t="e">
        <f>(E84*100)/D84</f>
        <v>#DIV/0!</v>
      </c>
    </row>
    <row r="85" spans="1:6" x14ac:dyDescent="0.2">
      <c r="A85" s="49" t="s">
        <v>50</v>
      </c>
      <c r="B85" s="50" t="s">
        <v>51</v>
      </c>
      <c r="C85" s="80">
        <f t="shared" ref="C85:E87" si="10">C86</f>
        <v>0</v>
      </c>
      <c r="D85" s="80">
        <f t="shared" si="10"/>
        <v>0</v>
      </c>
      <c r="E85" s="80">
        <f t="shared" si="10"/>
        <v>0</v>
      </c>
      <c r="F85" s="81" t="e">
        <f t="shared" ref="F85:F86" si="11">(E85*100)/D85</f>
        <v>#DIV/0!</v>
      </c>
    </row>
    <row r="86" spans="1:6" x14ac:dyDescent="0.2">
      <c r="A86" s="51" t="s">
        <v>52</v>
      </c>
      <c r="B86" s="52" t="s">
        <v>53</v>
      </c>
      <c r="C86" s="82">
        <f t="shared" si="10"/>
        <v>0</v>
      </c>
      <c r="D86" s="82">
        <f t="shared" si="10"/>
        <v>0</v>
      </c>
      <c r="E86" s="82">
        <f t="shared" si="10"/>
        <v>0</v>
      </c>
      <c r="F86" s="81" t="e">
        <f t="shared" si="11"/>
        <v>#DIV/0!</v>
      </c>
    </row>
    <row r="87" spans="1:6" ht="25.5" x14ac:dyDescent="0.2">
      <c r="A87" s="53" t="s">
        <v>54</v>
      </c>
      <c r="B87" s="54" t="s">
        <v>55</v>
      </c>
      <c r="C87" s="83">
        <f t="shared" si="10"/>
        <v>0</v>
      </c>
      <c r="D87" s="83">
        <f t="shared" si="10"/>
        <v>0</v>
      </c>
      <c r="E87" s="83">
        <f t="shared" si="10"/>
        <v>0</v>
      </c>
      <c r="F87" s="83" t="e">
        <f>(E87*100)/D87</f>
        <v>#DIV/0!</v>
      </c>
    </row>
    <row r="88" spans="1:6" ht="25.5" x14ac:dyDescent="0.2">
      <c r="A88" s="55" t="s">
        <v>56</v>
      </c>
      <c r="B88" s="56" t="s">
        <v>57</v>
      </c>
      <c r="C88" s="84">
        <v>0</v>
      </c>
      <c r="D88" s="84">
        <v>0</v>
      </c>
      <c r="E88" s="84">
        <v>0</v>
      </c>
      <c r="F88" s="84"/>
    </row>
    <row r="89" spans="1:6" x14ac:dyDescent="0.2">
      <c r="A89" s="48" t="s">
        <v>186</v>
      </c>
      <c r="B89" s="48" t="s">
        <v>195</v>
      </c>
      <c r="C89" s="78"/>
      <c r="D89" s="78"/>
      <c r="E89" s="78"/>
      <c r="F89" s="79" t="e">
        <f>(E89*100)/D89</f>
        <v>#DIV/0!</v>
      </c>
    </row>
    <row r="90" spans="1:6" ht="38.25" x14ac:dyDescent="0.2">
      <c r="A90" s="47" t="s">
        <v>196</v>
      </c>
      <c r="B90" s="47" t="s">
        <v>197</v>
      </c>
      <c r="C90" s="47" t="s">
        <v>43</v>
      </c>
      <c r="D90" s="47" t="s">
        <v>189</v>
      </c>
      <c r="E90" s="47" t="s">
        <v>190</v>
      </c>
      <c r="F90" s="47" t="s">
        <v>191</v>
      </c>
    </row>
    <row r="91" spans="1:6" x14ac:dyDescent="0.2">
      <c r="A91" s="49" t="s">
        <v>78</v>
      </c>
      <c r="B91" s="50" t="s">
        <v>79</v>
      </c>
      <c r="C91" s="80">
        <f t="shared" ref="C91:E93" si="12">C92</f>
        <v>2000</v>
      </c>
      <c r="D91" s="80">
        <f t="shared" si="12"/>
        <v>2000</v>
      </c>
      <c r="E91" s="80">
        <f t="shared" si="12"/>
        <v>801.24</v>
      </c>
      <c r="F91" s="81">
        <f t="shared" ref="F91:F92" si="13">(E91*100)/D91</f>
        <v>40.061999999999998</v>
      </c>
    </row>
    <row r="92" spans="1:6" x14ac:dyDescent="0.2">
      <c r="A92" s="51" t="s">
        <v>95</v>
      </c>
      <c r="B92" s="52" t="s">
        <v>96</v>
      </c>
      <c r="C92" s="82">
        <f t="shared" si="12"/>
        <v>2000</v>
      </c>
      <c r="D92" s="82">
        <f t="shared" si="12"/>
        <v>2000</v>
      </c>
      <c r="E92" s="82">
        <f t="shared" si="12"/>
        <v>801.24</v>
      </c>
      <c r="F92" s="81">
        <f t="shared" si="13"/>
        <v>40.061999999999998</v>
      </c>
    </row>
    <row r="93" spans="1:6" x14ac:dyDescent="0.2">
      <c r="A93" s="53" t="s">
        <v>117</v>
      </c>
      <c r="B93" s="54" t="s">
        <v>118</v>
      </c>
      <c r="C93" s="83">
        <f t="shared" si="12"/>
        <v>2000</v>
      </c>
      <c r="D93" s="83">
        <f t="shared" si="12"/>
        <v>2000</v>
      </c>
      <c r="E93" s="83">
        <f t="shared" si="12"/>
        <v>801.24</v>
      </c>
      <c r="F93" s="83">
        <f>(E93*100)/D93</f>
        <v>40.061999999999998</v>
      </c>
    </row>
    <row r="94" spans="1:6" x14ac:dyDescent="0.2">
      <c r="A94" s="55" t="s">
        <v>119</v>
      </c>
      <c r="B94" s="56" t="s">
        <v>120</v>
      </c>
      <c r="C94" s="84">
        <v>2000</v>
      </c>
      <c r="D94" s="84">
        <v>2000</v>
      </c>
      <c r="E94" s="84">
        <v>801.24</v>
      </c>
      <c r="F94" s="84"/>
    </row>
    <row r="95" spans="1:6" x14ac:dyDescent="0.2">
      <c r="A95" s="49" t="s">
        <v>50</v>
      </c>
      <c r="B95" s="50" t="s">
        <v>51</v>
      </c>
      <c r="C95" s="80">
        <f t="shared" ref="C95:E97" si="14">C96</f>
        <v>2000</v>
      </c>
      <c r="D95" s="80">
        <f t="shared" si="14"/>
        <v>2000</v>
      </c>
      <c r="E95" s="80">
        <f t="shared" si="14"/>
        <v>0</v>
      </c>
      <c r="F95" s="81">
        <f t="shared" ref="F95:F96" si="15">(E95*100)/D95</f>
        <v>0</v>
      </c>
    </row>
    <row r="96" spans="1:6" x14ac:dyDescent="0.2">
      <c r="A96" s="51" t="s">
        <v>70</v>
      </c>
      <c r="B96" s="52" t="s">
        <v>71</v>
      </c>
      <c r="C96" s="82">
        <f t="shared" si="14"/>
        <v>2000</v>
      </c>
      <c r="D96" s="82">
        <f t="shared" si="14"/>
        <v>2000</v>
      </c>
      <c r="E96" s="82">
        <f t="shared" si="14"/>
        <v>0</v>
      </c>
      <c r="F96" s="81">
        <f t="shared" si="15"/>
        <v>0</v>
      </c>
    </row>
    <row r="97" spans="1:6" ht="25.5" x14ac:dyDescent="0.2">
      <c r="A97" s="53" t="s">
        <v>72</v>
      </c>
      <c r="B97" s="54" t="s">
        <v>73</v>
      </c>
      <c r="C97" s="83">
        <f t="shared" si="14"/>
        <v>2000</v>
      </c>
      <c r="D97" s="83">
        <f t="shared" si="14"/>
        <v>2000</v>
      </c>
      <c r="E97" s="83">
        <f t="shared" si="14"/>
        <v>0</v>
      </c>
      <c r="F97" s="83">
        <f>(E97*100)/D97</f>
        <v>0</v>
      </c>
    </row>
    <row r="98" spans="1:6" x14ac:dyDescent="0.2">
      <c r="A98" s="55" t="s">
        <v>74</v>
      </c>
      <c r="B98" s="56" t="s">
        <v>75</v>
      </c>
      <c r="C98" s="84">
        <v>2000</v>
      </c>
      <c r="D98" s="84">
        <v>2000</v>
      </c>
      <c r="E98" s="84">
        <v>0</v>
      </c>
      <c r="F98" s="84"/>
    </row>
    <row r="99" spans="1:6" x14ac:dyDescent="0.2">
      <c r="A99" s="48" t="s">
        <v>184</v>
      </c>
      <c r="B99" s="48" t="s">
        <v>192</v>
      </c>
      <c r="C99" s="78"/>
      <c r="D99" s="78"/>
      <c r="E99" s="78"/>
      <c r="F99" s="79" t="e">
        <f>(E99*100)/D99</f>
        <v>#DIV/0!</v>
      </c>
    </row>
    <row r="100" spans="1:6" s="57" customFormat="1" x14ac:dyDescent="0.2"/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pans="1:3" x14ac:dyDescent="0.2">
      <c r="A1281" s="40"/>
      <c r="B1281" s="40"/>
      <c r="C1281" s="40"/>
    </row>
    <row r="1282" spans="1:3" x14ac:dyDescent="0.2">
      <c r="A1282" s="40"/>
      <c r="B1282" s="40"/>
      <c r="C1282" s="40"/>
    </row>
    <row r="1283" spans="1:3" x14ac:dyDescent="0.2">
      <c r="A1283" s="40"/>
      <c r="B1283" s="40"/>
      <c r="C1283" s="40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Jasna Salaj</cp:lastModifiedBy>
  <cp:lastPrinted>2023-07-24T12:33:14Z</cp:lastPrinted>
  <dcterms:created xsi:type="dcterms:W3CDTF">2022-08-12T12:51:27Z</dcterms:created>
  <dcterms:modified xsi:type="dcterms:W3CDTF">2025-07-22T11:31:13Z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