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"/>
    </mc:Choice>
  </mc:AlternateContent>
  <xr:revisionPtr revIDLastSave="0" documentId="13_ncr:1_{3F9544B5-5153-41DC-B7F2-5EAAA4CACCC6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5" l="1"/>
  <c r="F17" i="15"/>
  <c r="F19" i="15"/>
  <c r="F21" i="15"/>
  <c r="F24" i="15"/>
  <c r="F25" i="15"/>
  <c r="F26" i="15"/>
  <c r="F27" i="15"/>
  <c r="F29" i="15"/>
  <c r="F30" i="15"/>
  <c r="F31" i="15"/>
  <c r="F32" i="15"/>
  <c r="F33" i="15"/>
  <c r="F35" i="15"/>
  <c r="F36" i="15"/>
  <c r="F37" i="15"/>
  <c r="F38" i="15"/>
  <c r="F39" i="15"/>
  <c r="F40" i="15"/>
  <c r="F41" i="15"/>
  <c r="F42" i="15"/>
  <c r="F43" i="15"/>
  <c r="F45" i="15"/>
  <c r="F47" i="15"/>
  <c r="F48" i="15"/>
  <c r="F49" i="15"/>
  <c r="F50" i="15"/>
  <c r="F53" i="15"/>
  <c r="F55" i="15"/>
  <c r="F56" i="15"/>
  <c r="F60" i="15"/>
  <c r="F62" i="15"/>
  <c r="F65" i="15"/>
  <c r="F69" i="15"/>
  <c r="F70" i="15"/>
  <c r="F75" i="15"/>
  <c r="F77" i="15"/>
  <c r="F81" i="15"/>
  <c r="F86" i="15"/>
  <c r="F90" i="15"/>
  <c r="F95" i="15"/>
  <c r="F98" i="15"/>
  <c r="F100" i="15"/>
  <c r="F102" i="15"/>
  <c r="F106" i="15"/>
  <c r="F112" i="15"/>
  <c r="F113" i="15"/>
  <c r="F117" i="15"/>
  <c r="G12" i="1" l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E116" i="15"/>
  <c r="D116" i="15"/>
  <c r="C116" i="15"/>
  <c r="C115" i="15" s="1"/>
  <c r="C114" i="15" s="1"/>
  <c r="D115" i="15"/>
  <c r="D114" i="15"/>
  <c r="E111" i="15"/>
  <c r="F111" i="15" s="1"/>
  <c r="D111" i="15"/>
  <c r="C111" i="15"/>
  <c r="D110" i="15"/>
  <c r="D109" i="15" s="1"/>
  <c r="C110" i="15"/>
  <c r="C109" i="15"/>
  <c r="E105" i="15"/>
  <c r="D105" i="15"/>
  <c r="C105" i="15"/>
  <c r="C104" i="15" s="1"/>
  <c r="C103" i="15" s="1"/>
  <c r="D104" i="15"/>
  <c r="D103" i="15" s="1"/>
  <c r="E101" i="15"/>
  <c r="D101" i="15"/>
  <c r="C101" i="15"/>
  <c r="E99" i="15"/>
  <c r="D99" i="15"/>
  <c r="C99" i="15"/>
  <c r="E97" i="15"/>
  <c r="D97" i="15"/>
  <c r="C97" i="15"/>
  <c r="C96" i="15" s="1"/>
  <c r="E96" i="15"/>
  <c r="E92" i="15" s="1"/>
  <c r="D96" i="15"/>
  <c r="D92" i="15" s="1"/>
  <c r="D10" i="15" s="1"/>
  <c r="F10" i="15" s="1"/>
  <c r="E94" i="15"/>
  <c r="F94" i="15" s="1"/>
  <c r="D94" i="15"/>
  <c r="C94" i="15"/>
  <c r="C93" i="15" s="1"/>
  <c r="C92" i="15" s="1"/>
  <c r="E93" i="15"/>
  <c r="D93" i="15"/>
  <c r="E89" i="15"/>
  <c r="D89" i="15"/>
  <c r="D88" i="15" s="1"/>
  <c r="D87" i="15" s="1"/>
  <c r="C89" i="15"/>
  <c r="C88" i="15"/>
  <c r="C87" i="15" s="1"/>
  <c r="E85" i="15"/>
  <c r="D85" i="15"/>
  <c r="C85" i="15"/>
  <c r="E84" i="15"/>
  <c r="D84" i="15"/>
  <c r="D83" i="15" s="1"/>
  <c r="D9" i="15" s="1"/>
  <c r="C84" i="15"/>
  <c r="C83" i="15" s="1"/>
  <c r="E80" i="15"/>
  <c r="F80" i="15" s="1"/>
  <c r="D80" i="15"/>
  <c r="C80" i="15"/>
  <c r="C79" i="15" s="1"/>
  <c r="C78" i="15" s="1"/>
  <c r="D79" i="15"/>
  <c r="D78" i="15"/>
  <c r="E76" i="15"/>
  <c r="E73" i="15" s="1"/>
  <c r="D76" i="15"/>
  <c r="D73" i="15" s="1"/>
  <c r="D72" i="15" s="1"/>
  <c r="D8" i="15" s="1"/>
  <c r="F8" i="15" s="1"/>
  <c r="C76" i="15"/>
  <c r="C73" i="15" s="1"/>
  <c r="C72" i="15" s="1"/>
  <c r="E74" i="15"/>
  <c r="F74" i="15" s="1"/>
  <c r="D74" i="15"/>
  <c r="C74" i="15"/>
  <c r="E68" i="15"/>
  <c r="D68" i="15"/>
  <c r="D67" i="15" s="1"/>
  <c r="D66" i="15" s="1"/>
  <c r="C68" i="15"/>
  <c r="C67" i="15" s="1"/>
  <c r="C66" i="15" s="1"/>
  <c r="E64" i="15"/>
  <c r="D64" i="15"/>
  <c r="D63" i="15" s="1"/>
  <c r="C64" i="15"/>
  <c r="E63" i="15"/>
  <c r="C63" i="15"/>
  <c r="E61" i="15"/>
  <c r="D61" i="15"/>
  <c r="D58" i="15" s="1"/>
  <c r="D57" i="15" s="1"/>
  <c r="C61" i="15"/>
  <c r="E59" i="15"/>
  <c r="F59" i="15" s="1"/>
  <c r="D59" i="15"/>
  <c r="C59" i="15"/>
  <c r="C58" i="15" s="1"/>
  <c r="C57" i="15" s="1"/>
  <c r="E54" i="15"/>
  <c r="D54" i="15"/>
  <c r="D51" i="15" s="1"/>
  <c r="C54" i="15"/>
  <c r="C51" i="15" s="1"/>
  <c r="E52" i="15"/>
  <c r="F52" i="15" s="1"/>
  <c r="D52" i="15"/>
  <c r="C52" i="15"/>
  <c r="E46" i="15"/>
  <c r="F46" i="15" s="1"/>
  <c r="D46" i="15"/>
  <c r="C46" i="15"/>
  <c r="E44" i="15"/>
  <c r="D44" i="15"/>
  <c r="D22" i="15" s="1"/>
  <c r="C44" i="15"/>
  <c r="E34" i="15"/>
  <c r="F34" i="15" s="1"/>
  <c r="D34" i="15"/>
  <c r="C34" i="15"/>
  <c r="E28" i="15"/>
  <c r="D28" i="15"/>
  <c r="C28" i="15"/>
  <c r="E23" i="15"/>
  <c r="F23" i="15" s="1"/>
  <c r="D23" i="15"/>
  <c r="C23" i="15"/>
  <c r="C22" i="15"/>
  <c r="E20" i="15"/>
  <c r="F20" i="15" s="1"/>
  <c r="D20" i="15"/>
  <c r="C20" i="15"/>
  <c r="E18" i="15"/>
  <c r="D18" i="15"/>
  <c r="C18" i="15"/>
  <c r="E15" i="15"/>
  <c r="F15" i="15" s="1"/>
  <c r="D15" i="15"/>
  <c r="C15" i="15"/>
  <c r="D14" i="15"/>
  <c r="C14" i="15"/>
  <c r="H8" i="8"/>
  <c r="G8" i="8"/>
  <c r="F7" i="8"/>
  <c r="H7" i="8" s="1"/>
  <c r="E7" i="8"/>
  <c r="D7" i="8"/>
  <c r="C7" i="8"/>
  <c r="C6" i="8" s="1"/>
  <c r="F6" i="8"/>
  <c r="E6" i="8"/>
  <c r="D6" i="8"/>
  <c r="H23" i="5"/>
  <c r="G23" i="5"/>
  <c r="F22" i="5"/>
  <c r="G22" i="5" s="1"/>
  <c r="E22" i="5"/>
  <c r="H22" i="5" s="1"/>
  <c r="D22" i="5"/>
  <c r="C22" i="5"/>
  <c r="H21" i="5"/>
  <c r="G21" i="5"/>
  <c r="G20" i="5"/>
  <c r="F20" i="5"/>
  <c r="E20" i="5"/>
  <c r="H20" i="5" s="1"/>
  <c r="D20" i="5"/>
  <c r="C20" i="5"/>
  <c r="H19" i="5"/>
  <c r="G19" i="5"/>
  <c r="F18" i="5"/>
  <c r="G18" i="5" s="1"/>
  <c r="E18" i="5"/>
  <c r="E15" i="5" s="1"/>
  <c r="D18" i="5"/>
  <c r="C18" i="5"/>
  <c r="H17" i="5"/>
  <c r="G17" i="5"/>
  <c r="F16" i="5"/>
  <c r="F15" i="5" s="1"/>
  <c r="E16" i="5"/>
  <c r="H16" i="5" s="1"/>
  <c r="D16" i="5"/>
  <c r="D15" i="5" s="1"/>
  <c r="C16" i="5"/>
  <c r="C15" i="5" s="1"/>
  <c r="H14" i="5"/>
  <c r="G14" i="5"/>
  <c r="F13" i="5"/>
  <c r="E13" i="5"/>
  <c r="D13" i="5"/>
  <c r="C13" i="5"/>
  <c r="H12" i="5"/>
  <c r="G12" i="5"/>
  <c r="G11" i="5"/>
  <c r="F11" i="5"/>
  <c r="H11" i="5" s="1"/>
  <c r="E11" i="5"/>
  <c r="D11" i="5"/>
  <c r="C11" i="5"/>
  <c r="H10" i="5"/>
  <c r="G10" i="5"/>
  <c r="F9" i="5"/>
  <c r="E9" i="5"/>
  <c r="E6" i="5" s="1"/>
  <c r="D9" i="5"/>
  <c r="D6" i="5" s="1"/>
  <c r="C9" i="5"/>
  <c r="H8" i="5"/>
  <c r="G8" i="5"/>
  <c r="F7" i="5"/>
  <c r="H7" i="5" s="1"/>
  <c r="E7" i="5"/>
  <c r="D7" i="5"/>
  <c r="C7" i="5"/>
  <c r="L83" i="3"/>
  <c r="K83" i="3"/>
  <c r="L82" i="3"/>
  <c r="J82" i="3"/>
  <c r="I82" i="3"/>
  <c r="H82" i="3"/>
  <c r="G82" i="3"/>
  <c r="K82" i="3" s="1"/>
  <c r="J81" i="3"/>
  <c r="L81" i="3" s="1"/>
  <c r="I81" i="3"/>
  <c r="H81" i="3"/>
  <c r="G81" i="3"/>
  <c r="K81" i="3" s="1"/>
  <c r="L80" i="3"/>
  <c r="K80" i="3"/>
  <c r="J79" i="3"/>
  <c r="L79" i="3" s="1"/>
  <c r="I79" i="3"/>
  <c r="I76" i="3" s="1"/>
  <c r="I75" i="3" s="1"/>
  <c r="H79" i="3"/>
  <c r="G79" i="3"/>
  <c r="L78" i="3"/>
  <c r="K78" i="3"/>
  <c r="J77" i="3"/>
  <c r="L77" i="3" s="1"/>
  <c r="I77" i="3"/>
  <c r="H77" i="3"/>
  <c r="G77" i="3"/>
  <c r="H76" i="3"/>
  <c r="H75" i="3" s="1"/>
  <c r="G76" i="3"/>
  <c r="G75" i="3" s="1"/>
  <c r="L74" i="3"/>
  <c r="K74" i="3"/>
  <c r="L73" i="3"/>
  <c r="K73" i="3"/>
  <c r="J72" i="3"/>
  <c r="K72" i="3" s="1"/>
  <c r="I72" i="3"/>
  <c r="H72" i="3"/>
  <c r="H69" i="3" s="1"/>
  <c r="G72" i="3"/>
  <c r="L71" i="3"/>
  <c r="K71" i="3"/>
  <c r="L70" i="3"/>
  <c r="J70" i="3"/>
  <c r="I70" i="3"/>
  <c r="I69" i="3" s="1"/>
  <c r="H70" i="3"/>
  <c r="G70" i="3"/>
  <c r="G69" i="3" s="1"/>
  <c r="J69" i="3"/>
  <c r="L68" i="3"/>
  <c r="K68" i="3"/>
  <c r="L67" i="3"/>
  <c r="K67" i="3"/>
  <c r="L66" i="3"/>
  <c r="K66" i="3"/>
  <c r="L65" i="3"/>
  <c r="K65" i="3"/>
  <c r="L64" i="3"/>
  <c r="K64" i="3"/>
  <c r="J63" i="3"/>
  <c r="L63" i="3" s="1"/>
  <c r="I63" i="3"/>
  <c r="H63" i="3"/>
  <c r="G63" i="3"/>
  <c r="L62" i="3"/>
  <c r="K62" i="3"/>
  <c r="J61" i="3"/>
  <c r="L61" i="3" s="1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1" i="3"/>
  <c r="K51" i="3" s="1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5" i="3"/>
  <c r="I45" i="3"/>
  <c r="L45" i="3" s="1"/>
  <c r="H45" i="3"/>
  <c r="G45" i="3"/>
  <c r="K45" i="3" s="1"/>
  <c r="L44" i="3"/>
  <c r="K44" i="3"/>
  <c r="L43" i="3"/>
  <c r="K43" i="3"/>
  <c r="L42" i="3"/>
  <c r="K42" i="3"/>
  <c r="L41" i="3"/>
  <c r="K41" i="3"/>
  <c r="J40" i="3"/>
  <c r="I40" i="3"/>
  <c r="I39" i="3" s="1"/>
  <c r="H40" i="3"/>
  <c r="G40" i="3"/>
  <c r="G39" i="3" s="1"/>
  <c r="J39" i="3"/>
  <c r="L39" i="3" s="1"/>
  <c r="H39" i="3"/>
  <c r="L38" i="3"/>
  <c r="K38" i="3"/>
  <c r="J37" i="3"/>
  <c r="L37" i="3" s="1"/>
  <c r="I37" i="3"/>
  <c r="H37" i="3"/>
  <c r="H31" i="3" s="1"/>
  <c r="H30" i="3" s="1"/>
  <c r="G37" i="3"/>
  <c r="G31" i="3" s="1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J32" i="3"/>
  <c r="K32" i="3" s="1"/>
  <c r="I32" i="3"/>
  <c r="H32" i="3"/>
  <c r="G32" i="3"/>
  <c r="J31" i="3"/>
  <c r="J30" i="3" s="1"/>
  <c r="I31" i="3"/>
  <c r="I30" i="3" s="1"/>
  <c r="I29" i="3" s="1"/>
  <c r="L24" i="3"/>
  <c r="K24" i="3"/>
  <c r="L23" i="3"/>
  <c r="K23" i="3"/>
  <c r="J22" i="3"/>
  <c r="J21" i="3" s="1"/>
  <c r="I22" i="3"/>
  <c r="H22" i="3"/>
  <c r="G22" i="3"/>
  <c r="I21" i="3"/>
  <c r="H21" i="3"/>
  <c r="G21" i="3"/>
  <c r="L20" i="3"/>
  <c r="K20" i="3"/>
  <c r="J19" i="3"/>
  <c r="J18" i="3" s="1"/>
  <c r="L18" i="3" s="1"/>
  <c r="I19" i="3"/>
  <c r="I18" i="3" s="1"/>
  <c r="H19" i="3"/>
  <c r="H18" i="3" s="1"/>
  <c r="G19" i="3"/>
  <c r="G18" i="3" s="1"/>
  <c r="L17" i="3"/>
  <c r="K17" i="3"/>
  <c r="J16" i="3"/>
  <c r="J15" i="3" s="1"/>
  <c r="I16" i="3"/>
  <c r="I15" i="3" s="1"/>
  <c r="H16" i="3"/>
  <c r="H15" i="3" s="1"/>
  <c r="G16" i="3"/>
  <c r="G15" i="3"/>
  <c r="L14" i="3"/>
  <c r="K14" i="3"/>
  <c r="J13" i="3"/>
  <c r="L13" i="3" s="1"/>
  <c r="I13" i="3"/>
  <c r="H13" i="3"/>
  <c r="G13" i="3"/>
  <c r="G12" i="3" s="1"/>
  <c r="I12" i="3"/>
  <c r="I11" i="3" s="1"/>
  <c r="I10" i="3" s="1"/>
  <c r="H12" i="3"/>
  <c r="H11" i="3" s="1"/>
  <c r="H10" i="3" s="1"/>
  <c r="F6" i="5" l="1"/>
  <c r="H6" i="5" s="1"/>
  <c r="C13" i="15"/>
  <c r="D13" i="15"/>
  <c r="D7" i="15" s="1"/>
  <c r="F92" i="15"/>
  <c r="F73" i="15"/>
  <c r="E72" i="15"/>
  <c r="F72" i="15" s="1"/>
  <c r="L15" i="3"/>
  <c r="K15" i="3"/>
  <c r="G30" i="3"/>
  <c r="G29" i="3" s="1"/>
  <c r="H15" i="5"/>
  <c r="G15" i="5"/>
  <c r="G6" i="8"/>
  <c r="L30" i="3"/>
  <c r="H29" i="3"/>
  <c r="L69" i="3"/>
  <c r="K77" i="3"/>
  <c r="H6" i="8"/>
  <c r="L72" i="3"/>
  <c r="F97" i="15"/>
  <c r="K16" i="3"/>
  <c r="F84" i="15"/>
  <c r="H18" i="5"/>
  <c r="K31" i="3"/>
  <c r="K37" i="3"/>
  <c r="H13" i="5"/>
  <c r="E79" i="15"/>
  <c r="F79" i="15" s="1"/>
  <c r="F85" i="15"/>
  <c r="F116" i="15"/>
  <c r="L16" i="3"/>
  <c r="L31" i="3"/>
  <c r="J76" i="3"/>
  <c r="G16" i="5"/>
  <c r="F63" i="15"/>
  <c r="L51" i="3"/>
  <c r="H9" i="5"/>
  <c r="E14" i="15"/>
  <c r="F54" i="15"/>
  <c r="K40" i="3"/>
  <c r="K70" i="3"/>
  <c r="F93" i="15"/>
  <c r="F99" i="15"/>
  <c r="K39" i="3"/>
  <c r="K61" i="3"/>
  <c r="E22" i="15"/>
  <c r="F22" i="15" s="1"/>
  <c r="F61" i="15"/>
  <c r="L40" i="3"/>
  <c r="G7" i="8"/>
  <c r="F89" i="15"/>
  <c r="F44" i="15"/>
  <c r="F105" i="15"/>
  <c r="K63" i="3"/>
  <c r="K79" i="3"/>
  <c r="F18" i="15"/>
  <c r="F28" i="15"/>
  <c r="E51" i="15"/>
  <c r="F51" i="15" s="1"/>
  <c r="E58" i="15"/>
  <c r="F64" i="15"/>
  <c r="E110" i="15"/>
  <c r="K69" i="3"/>
  <c r="F96" i="15"/>
  <c r="F68" i="15"/>
  <c r="F76" i="15"/>
  <c r="E88" i="15"/>
  <c r="F101" i="15"/>
  <c r="E83" i="15"/>
  <c r="K19" i="3"/>
  <c r="E104" i="15"/>
  <c r="E115" i="15"/>
  <c r="E78" i="15"/>
  <c r="F78" i="15" s="1"/>
  <c r="E67" i="15"/>
  <c r="L19" i="3"/>
  <c r="K22" i="3"/>
  <c r="L22" i="3"/>
  <c r="K18" i="3"/>
  <c r="K13" i="3"/>
  <c r="J12" i="3"/>
  <c r="K27" i="1"/>
  <c r="G13" i="5"/>
  <c r="G9" i="5"/>
  <c r="G7" i="5"/>
  <c r="L21" i="3"/>
  <c r="J11" i="3"/>
  <c r="K21" i="3"/>
  <c r="C6" i="5"/>
  <c r="G11" i="3"/>
  <c r="G10" i="3"/>
  <c r="G6" i="5" l="1"/>
  <c r="L76" i="3"/>
  <c r="K76" i="3"/>
  <c r="J75" i="3"/>
  <c r="F110" i="15"/>
  <c r="E109" i="15"/>
  <c r="F109" i="15" s="1"/>
  <c r="F58" i="15"/>
  <c r="E57" i="15"/>
  <c r="F57" i="15" s="1"/>
  <c r="F83" i="15"/>
  <c r="E9" i="15"/>
  <c r="F9" i="15" s="1"/>
  <c r="F88" i="15"/>
  <c r="E87" i="15"/>
  <c r="F87" i="15" s="1"/>
  <c r="F14" i="15"/>
  <c r="E13" i="15"/>
  <c r="K30" i="3"/>
  <c r="F104" i="15"/>
  <c r="E103" i="15"/>
  <c r="F103" i="15" s="1"/>
  <c r="F115" i="15"/>
  <c r="E114" i="15"/>
  <c r="F114" i="15" s="1"/>
  <c r="F67" i="15"/>
  <c r="E66" i="15"/>
  <c r="F66" i="15" s="1"/>
  <c r="L12" i="3"/>
  <c r="K12" i="3"/>
  <c r="J10" i="3"/>
  <c r="L10" i="3" s="1"/>
  <c r="L11" i="3"/>
  <c r="K11" i="3"/>
  <c r="L75" i="3" l="1"/>
  <c r="K75" i="3"/>
  <c r="J29" i="3"/>
  <c r="F13" i="15"/>
  <c r="E7" i="15"/>
  <c r="F7" i="15" s="1"/>
  <c r="K10" i="3"/>
  <c r="L29" i="3" l="1"/>
  <c r="K29" i="3"/>
</calcChain>
</file>

<file path=xl/sharedStrings.xml><?xml version="1.0" encoding="utf-8"?>
<sst xmlns="http://schemas.openxmlformats.org/spreadsheetml/2006/main" count="495" uniqueCount="211">
  <si>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</si>
  <si>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</si>
  <si>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</si>
  <si>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</si>
  <si>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</si>
  <si>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</si>
  <si>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</si>
  <si>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</si>
  <si>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</si>
  <si>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</si>
  <si>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</si>
  <si>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</si>
  <si>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</si>
  <si>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</si>
  <si>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</si>
  <si>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</si>
  <si>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</si>
  <si>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</si>
  <si>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</si>
  <si>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</si>
  <si>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</si>
  <si>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</si>
  <si>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</si>
  <si>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</si>
  <si>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</si>
  <si>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</si>
  <si>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</si>
  <si>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</si>
  <si>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</si>
  <si>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</si>
  <si>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</si>
  <si>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</si>
  <si>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</si>
  <si>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</si>
  <si>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</si>
  <si>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</si>
  <si>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</si>
  <si>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</si>
  <si>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</si>
  <si>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</si>
  <si>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</si>
  <si>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</si>
  <si>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</si>
  <si>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</si>
  <si>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</si>
  <si>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</si>
  <si>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</si>
  <si>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</si>
  <si>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</si>
  <si>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</si>
  <si>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</si>
  <si>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</si>
  <si>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</si>
  <si>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</si>
  <si>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</si>
  <si>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</si>
  <si>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</si>
  <si>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</si>
  <si>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</si>
  <si>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</si>
  <si>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</si>
  <si>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</si>
  <si>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</si>
  <si>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</si>
  <si>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</si>
  <si>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</si>
  <si>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</si>
  <si>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</si>
  <si>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</si>
  <si>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</si>
  <si>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</si>
  <si>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</si>
  <si>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</si>
  <si>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</si>
  <si>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</si>
  <si>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</si>
  <si>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</si>
  <si>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</si>
  <si>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</si>
  <si>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</si>
  <si>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</si>
  <si>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</si>
  <si>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</si>
  <si>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</si>
  <si>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</si>
  <si>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</si>
  <si>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</si>
  <si>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</si>
  <si>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</si>
  <si>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</si>
  <si>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</si>
  <si>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</si>
  <si>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</si>
  <si>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</si>
  <si>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</si>
  <si>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</si>
  <si>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</si>
  <si>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</si>
  <si>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</si>
  <si>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</si>
  <si>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</si>
  <si>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</si>
  <si>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</si>
  <si>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</si>
  <si>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</si>
  <si>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</si>
  <si>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</si>
  <si>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</si>
  <si>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</si>
  <si>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</si>
  <si>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</si>
  <si>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</si>
  <si>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</si>
  <si>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</si>
  <si>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</si>
  <si>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</si>
  <si>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</si>
  <si>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</si>
  <si>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</si>
  <si>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</si>
  <si>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</si>
  <si>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</si>
  <si>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</si>
  <si>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</si>
  <si>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</si>
  <si>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</si>
  <si>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</si>
  <si>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</si>
  <si>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</si>
  <si>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</si>
  <si>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</si>
  <si>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</si>
  <si>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</si>
  <si>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</si>
  <si>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</si>
  <si>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</si>
  <si>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</si>
  <si>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</si>
  <si>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</si>
  <si>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</si>
  <si>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</si>
  <si>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</si>
  <si>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</si>
  <si>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</si>
  <si>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</si>
  <si>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</si>
  <si>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</si>
  <si>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</si>
  <si>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</si>
  <si>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</si>
  <si>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</si>
  <si>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</si>
  <si>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</si>
  <si>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</si>
  <si>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</si>
  <si>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</si>
  <si>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</si>
  <si>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</si>
  <si>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</si>
  <si>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</si>
  <si>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</si>
  <si>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</si>
  <si>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</si>
  <si>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</si>
  <si>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</si>
  <si>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</si>
  <si>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</si>
  <si>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</si>
  <si>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</si>
  <si>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</si>
  <si>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</si>
  <si>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</si>
  <si>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</si>
  <si>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</si>
  <si>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</si>
  <si>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</si>
  <si>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</si>
  <si>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</si>
  <si>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</si>
  <si>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</si>
  <si>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</si>
  <si>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</si>
  <si>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</si>
  <si>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</si>
  <si>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</si>
  <si>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</si>
  <si>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</si>
  <si>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</si>
  <si>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</si>
  <si>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</si>
  <si>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</si>
  <si>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</si>
  <si>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</si>
  <si>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</si>
  <si>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</si>
  <si>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20892 KARLOVAC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</si>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</sst>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9" fillId="0" borderId="3" xfId="0" applyNumberFormat="1" applyFont="1" applyBorder="1" applyAlignment="1">
      <alignment horizontal="right"/>
    </xf>
    <xf numFmtId="4" fontId="18" fillId="0" borderId="0" xfId="3" applyNumberFormat="1" applyFont="1"/>
    <xf numFmtId="4" fontId="19" fillId="3" borderId="3" xfId="0" applyNumberFormat="1" applyFont="1" applyFill="1" applyBorder="1" applyAlignment="1">
      <alignment wrapText="1"/>
    </xf>
    <xf numFmtId="0" fontId="19" fillId="3" borderId="3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H44" sqref="H4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10" t="s">
        <v>41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9" t="s">
        <v>4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9" t="s">
        <v>24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6" t="s">
        <v>31</v>
      </c>
      <c r="C7" s="116"/>
      <c r="D7" s="116"/>
      <c r="E7" s="116"/>
      <c r="F7" s="116"/>
      <c r="G7" s="5"/>
      <c r="H7" s="6"/>
      <c r="I7" s="6"/>
      <c r="J7" s="6"/>
      <c r="K7" s="22"/>
      <c r="L7" s="22"/>
    </row>
    <row r="8" spans="2:13" ht="25.5" x14ac:dyDescent="0.25">
      <c r="B8" s="113" t="s">
        <v>3</v>
      </c>
      <c r="C8" s="113"/>
      <c r="D8" s="113"/>
      <c r="E8" s="113"/>
      <c r="F8" s="11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4">
        <v>1</v>
      </c>
      <c r="C9" s="114"/>
      <c r="D9" s="114"/>
      <c r="E9" s="114"/>
      <c r="F9" s="11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8" t="s">
        <v>8</v>
      </c>
      <c r="C10" s="104"/>
      <c r="D10" s="104"/>
      <c r="E10" s="104"/>
      <c r="F10" s="100"/>
      <c r="G10" s="84">
        <v>2487201.46</v>
      </c>
      <c r="H10" s="85">
        <v>5294831</v>
      </c>
      <c r="I10" s="85">
        <v>5294831</v>
      </c>
      <c r="J10" s="94">
        <v>2887026.0799999996</v>
      </c>
      <c r="K10" s="85"/>
      <c r="L10" s="85"/>
    </row>
    <row r="11" spans="2:13" x14ac:dyDescent="0.25">
      <c r="B11" s="99" t="s">
        <v>7</v>
      </c>
      <c r="C11" s="100"/>
      <c r="D11" s="100"/>
      <c r="E11" s="100"/>
      <c r="F11" s="100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111" t="s">
        <v>0</v>
      </c>
      <c r="C12" s="102"/>
      <c r="D12" s="102"/>
      <c r="E12" s="102"/>
      <c r="F12" s="112"/>
      <c r="G12" s="86">
        <f>G10+G11</f>
        <v>2487201.46</v>
      </c>
      <c r="H12" s="86">
        <f t="shared" ref="H12:J12" si="0">H10+H11</f>
        <v>5294831</v>
      </c>
      <c r="I12" s="86">
        <f t="shared" si="0"/>
        <v>5294831</v>
      </c>
      <c r="J12" s="86">
        <f t="shared" si="0"/>
        <v>2887026.0799999996</v>
      </c>
      <c r="K12" s="87">
        <f>J12/G12*100</f>
        <v>116.07528084998791</v>
      </c>
      <c r="L12" s="87">
        <f>J12/I12*100</f>
        <v>54.525367854044816</v>
      </c>
    </row>
    <row r="13" spans="2:13" x14ac:dyDescent="0.25">
      <c r="B13" s="103" t="s">
        <v>9</v>
      </c>
      <c r="C13" s="104"/>
      <c r="D13" s="104"/>
      <c r="E13" s="104"/>
      <c r="F13" s="104"/>
      <c r="G13" s="88">
        <v>2487257.5</v>
      </c>
      <c r="H13" s="85">
        <v>5251355</v>
      </c>
      <c r="I13" s="85">
        <v>5251355</v>
      </c>
      <c r="J13" s="85">
        <v>2882721.56</v>
      </c>
      <c r="K13" s="85"/>
      <c r="L13" s="85"/>
    </row>
    <row r="14" spans="2:13" x14ac:dyDescent="0.25">
      <c r="B14" s="99" t="s">
        <v>10</v>
      </c>
      <c r="C14" s="100"/>
      <c r="D14" s="100"/>
      <c r="E14" s="100"/>
      <c r="F14" s="100"/>
      <c r="G14" s="84">
        <v>1432.89</v>
      </c>
      <c r="H14" s="85">
        <v>43476</v>
      </c>
      <c r="I14" s="85">
        <v>43476</v>
      </c>
      <c r="J14" s="75">
        <v>9781.8799999999992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2488690.39</v>
      </c>
      <c r="H15" s="86">
        <f t="shared" ref="H15:J15" si="1">H13+H14</f>
        <v>5294831</v>
      </c>
      <c r="I15" s="86">
        <f t="shared" si="1"/>
        <v>5294831</v>
      </c>
      <c r="J15" s="86">
        <f t="shared" si="1"/>
        <v>2892503.44</v>
      </c>
      <c r="K15" s="87">
        <f>J15/G15*100</f>
        <v>116.22592555597082</v>
      </c>
      <c r="L15" s="87">
        <f>J15/I15*100</f>
        <v>54.628815159539556</v>
      </c>
    </row>
    <row r="16" spans="2:13" x14ac:dyDescent="0.25">
      <c r="B16" s="101" t="s">
        <v>2</v>
      </c>
      <c r="C16" s="102"/>
      <c r="D16" s="102"/>
      <c r="E16" s="102"/>
      <c r="F16" s="102"/>
      <c r="G16" s="89">
        <f>G12-G15</f>
        <v>-1488.9300000001676</v>
      </c>
      <c r="H16" s="89">
        <f t="shared" ref="H16:J16" si="2">H12-H15</f>
        <v>0</v>
      </c>
      <c r="I16" s="89">
        <f t="shared" si="2"/>
        <v>0</v>
      </c>
      <c r="J16" s="89">
        <f t="shared" si="2"/>
        <v>-5477.3600000003353</v>
      </c>
      <c r="K16" s="87">
        <f>J16/G16*100</f>
        <v>367.87223039361947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6" t="s">
        <v>28</v>
      </c>
      <c r="C18" s="116"/>
      <c r="D18" s="116"/>
      <c r="E18" s="116"/>
      <c r="F18" s="116"/>
      <c r="G18" s="7"/>
      <c r="H18" s="7"/>
      <c r="I18" s="7"/>
      <c r="J18" s="7"/>
      <c r="K18" s="1"/>
      <c r="L18" s="1"/>
      <c r="M18" s="1"/>
    </row>
    <row r="19" spans="1:49" ht="25.5" x14ac:dyDescent="0.25">
      <c r="B19" s="113" t="s">
        <v>3</v>
      </c>
      <c r="C19" s="113"/>
      <c r="D19" s="113"/>
      <c r="E19" s="113"/>
      <c r="F19" s="11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7">
        <v>1</v>
      </c>
      <c r="C20" s="118"/>
      <c r="D20" s="118"/>
      <c r="E20" s="118"/>
      <c r="F20" s="11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8" t="s">
        <v>11</v>
      </c>
      <c r="C21" s="119"/>
      <c r="D21" s="119"/>
      <c r="E21" s="119"/>
      <c r="F21" s="11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108" t="s">
        <v>12</v>
      </c>
      <c r="C22" s="104"/>
      <c r="D22" s="104"/>
      <c r="E22" s="104"/>
      <c r="F22" s="104"/>
      <c r="G22" s="88">
        <v>0</v>
      </c>
      <c r="H22" s="85">
        <v>0</v>
      </c>
      <c r="I22" s="85">
        <v>0</v>
      </c>
      <c r="J22" s="75">
        <v>0</v>
      </c>
      <c r="K22" s="85"/>
      <c r="L22" s="85"/>
    </row>
    <row r="23" spans="1:49" ht="15" customHeight="1" x14ac:dyDescent="0.25">
      <c r="B23" s="105" t="s">
        <v>23</v>
      </c>
      <c r="C23" s="106"/>
      <c r="D23" s="106"/>
      <c r="E23" s="106"/>
      <c r="F23" s="107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108" t="s">
        <v>5</v>
      </c>
      <c r="C24" s="104"/>
      <c r="D24" s="104"/>
      <c r="E24" s="104"/>
      <c r="F24" s="104"/>
      <c r="G24" s="88">
        <v>4373.05</v>
      </c>
      <c r="H24" s="85">
        <v>0</v>
      </c>
      <c r="I24" s="85">
        <v>0</v>
      </c>
      <c r="J24" s="85">
        <v>8451.48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8" t="s">
        <v>27</v>
      </c>
      <c r="C25" s="104"/>
      <c r="D25" s="104"/>
      <c r="E25" s="104"/>
      <c r="F25" s="104"/>
      <c r="G25" s="88">
        <v>-8451.48</v>
      </c>
      <c r="H25" s="85">
        <v>0</v>
      </c>
      <c r="I25" s="85">
        <v>0</v>
      </c>
      <c r="J25" s="85"/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5" t="s">
        <v>29</v>
      </c>
      <c r="C26" s="106"/>
      <c r="D26" s="106"/>
      <c r="E26" s="106"/>
      <c r="F26" s="107"/>
      <c r="G26" s="93">
        <f>G24+G25</f>
        <v>-4078.4299999999994</v>
      </c>
      <c r="H26" s="93">
        <f t="shared" ref="H26:J26" si="4">H24+H25</f>
        <v>0</v>
      </c>
      <c r="I26" s="93">
        <f t="shared" si="4"/>
        <v>0</v>
      </c>
      <c r="J26" s="93">
        <f t="shared" si="4"/>
        <v>8451.48</v>
      </c>
      <c r="K26" s="92">
        <f>J26/G26*100</f>
        <v>-207.22385820033691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8" t="s">
        <v>30</v>
      </c>
      <c r="C27" s="98"/>
      <c r="D27" s="98"/>
      <c r="E27" s="98"/>
      <c r="F27" s="98"/>
      <c r="G27" s="93">
        <f>G16+G26</f>
        <v>-5567.360000000167</v>
      </c>
      <c r="H27" s="93">
        <f t="shared" ref="H27:J27" si="5">H16+H26</f>
        <v>0</v>
      </c>
      <c r="I27" s="93">
        <f t="shared" si="5"/>
        <v>0</v>
      </c>
      <c r="J27" s="93">
        <f t="shared" si="5"/>
        <v>2974.1199999996643</v>
      </c>
      <c r="K27" s="92">
        <f>J27/G27*100</f>
        <v>-53.420651799049736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4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9" t="s">
        <v>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9" t="s">
        <v>26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9" t="s">
        <v>15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0" t="s">
        <v>3</v>
      </c>
      <c r="C8" s="121"/>
      <c r="D8" s="121"/>
      <c r="E8" s="121"/>
      <c r="F8" s="122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2487201.4600000004</v>
      </c>
      <c r="H10" s="65">
        <f>H11</f>
        <v>5294831</v>
      </c>
      <c r="I10" s="65">
        <f>I11</f>
        <v>5294831</v>
      </c>
      <c r="J10" s="65">
        <f>J11</f>
        <v>2887026.0799999996</v>
      </c>
      <c r="K10" s="69">
        <f t="shared" ref="K10:K24" si="0">(J10*100)/G10</f>
        <v>116.07528084998788</v>
      </c>
      <c r="L10" s="69">
        <f t="shared" ref="L10:L24" si="1">(J10*100)/I10</f>
        <v>54.525367854044809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2487201.4600000004</v>
      </c>
      <c r="H11" s="65">
        <f>H12+H15+H18+H21</f>
        <v>5294831</v>
      </c>
      <c r="I11" s="65">
        <f>I12+I15+I18+I21</f>
        <v>5294831</v>
      </c>
      <c r="J11" s="65">
        <f>J12+J15+J18+J21</f>
        <v>2887026.0799999996</v>
      </c>
      <c r="K11" s="65">
        <f t="shared" si="0"/>
        <v>116.07528084998788</v>
      </c>
      <c r="L11" s="65">
        <f t="shared" si="1"/>
        <v>54.525367854044809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30000</v>
      </c>
      <c r="I12" s="65">
        <f t="shared" si="2"/>
        <v>30000</v>
      </c>
      <c r="J12" s="65">
        <f t="shared" si="2"/>
        <v>7500</v>
      </c>
      <c r="K12" s="65" t="e">
        <f t="shared" si="0"/>
        <v>#DIV/0!</v>
      </c>
      <c r="L12" s="65">
        <f t="shared" si="1"/>
        <v>25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30000</v>
      </c>
      <c r="I13" s="65">
        <f t="shared" si="2"/>
        <v>30000</v>
      </c>
      <c r="J13" s="65">
        <f t="shared" si="2"/>
        <v>7500</v>
      </c>
      <c r="K13" s="65" t="e">
        <f t="shared" si="0"/>
        <v>#DIV/0!</v>
      </c>
      <c r="L13" s="65">
        <f t="shared" si="1"/>
        <v>25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30000</v>
      </c>
      <c r="I14" s="66">
        <v>30000</v>
      </c>
      <c r="J14" s="66">
        <v>7500</v>
      </c>
      <c r="K14" s="66" t="e">
        <f t="shared" si="0"/>
        <v>#DIV/0!</v>
      </c>
      <c r="L14" s="66">
        <f t="shared" si="1"/>
        <v>25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6000</v>
      </c>
      <c r="I15" s="65">
        <f t="shared" si="3"/>
        <v>6000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6000</v>
      </c>
      <c r="I16" s="65">
        <f t="shared" si="3"/>
        <v>6000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6000</v>
      </c>
      <c r="I17" s="66">
        <v>6000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490.35</v>
      </c>
      <c r="H18" s="65">
        <f t="shared" si="4"/>
        <v>1700</v>
      </c>
      <c r="I18" s="65">
        <f t="shared" si="4"/>
        <v>1700</v>
      </c>
      <c r="J18" s="65">
        <f t="shared" si="4"/>
        <v>505.01</v>
      </c>
      <c r="K18" s="65">
        <f t="shared" si="0"/>
        <v>102.98970123381258</v>
      </c>
      <c r="L18" s="65">
        <f t="shared" si="1"/>
        <v>29.706470588235295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490.35</v>
      </c>
      <c r="H19" s="65">
        <f t="shared" si="4"/>
        <v>1700</v>
      </c>
      <c r="I19" s="65">
        <f t="shared" si="4"/>
        <v>1700</v>
      </c>
      <c r="J19" s="65">
        <f t="shared" si="4"/>
        <v>505.01</v>
      </c>
      <c r="K19" s="65">
        <f t="shared" si="0"/>
        <v>102.98970123381258</v>
      </c>
      <c r="L19" s="65">
        <f t="shared" si="1"/>
        <v>29.706470588235295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490.35</v>
      </c>
      <c r="H20" s="66">
        <v>1700</v>
      </c>
      <c r="I20" s="66">
        <v>1700</v>
      </c>
      <c r="J20" s="66">
        <v>505.01</v>
      </c>
      <c r="K20" s="66">
        <f t="shared" si="0"/>
        <v>102.98970123381258</v>
      </c>
      <c r="L20" s="66">
        <f t="shared" si="1"/>
        <v>29.706470588235295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2486711.1100000003</v>
      </c>
      <c r="H21" s="65">
        <f>H22</f>
        <v>5257131</v>
      </c>
      <c r="I21" s="65">
        <f>I22</f>
        <v>5257131</v>
      </c>
      <c r="J21" s="65">
        <f>J22</f>
        <v>2879021.07</v>
      </c>
      <c r="K21" s="65">
        <f t="shared" si="0"/>
        <v>115.77625798277789</v>
      </c>
      <c r="L21" s="65">
        <f t="shared" si="1"/>
        <v>54.764111261446594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2486711.1100000003</v>
      </c>
      <c r="H22" s="65">
        <f>H23+H24</f>
        <v>5257131</v>
      </c>
      <c r="I22" s="65">
        <f>I23+I24</f>
        <v>5257131</v>
      </c>
      <c r="J22" s="65">
        <f>J23+J24</f>
        <v>2879021.07</v>
      </c>
      <c r="K22" s="65">
        <f t="shared" si="0"/>
        <v>115.77625798277789</v>
      </c>
      <c r="L22" s="65">
        <f t="shared" si="1"/>
        <v>54.764111261446594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2485278.2200000002</v>
      </c>
      <c r="H23" s="66">
        <v>5213655</v>
      </c>
      <c r="I23" s="66">
        <v>5213655</v>
      </c>
      <c r="J23" s="66">
        <v>2869239.19</v>
      </c>
      <c r="K23" s="66">
        <f t="shared" si="0"/>
        <v>115.44941596116348</v>
      </c>
      <c r="L23" s="66">
        <f t="shared" si="1"/>
        <v>55.033161764635366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1432.89</v>
      </c>
      <c r="H24" s="66">
        <v>43476</v>
      </c>
      <c r="I24" s="66">
        <v>43476</v>
      </c>
      <c r="J24" s="66">
        <v>9781.8799999999992</v>
      </c>
      <c r="K24" s="66">
        <f t="shared" si="0"/>
        <v>682.66789495355522</v>
      </c>
      <c r="L24" s="66">
        <f t="shared" si="1"/>
        <v>22.499493973686629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20" t="s">
        <v>3</v>
      </c>
      <c r="C27" s="121"/>
      <c r="D27" s="121"/>
      <c r="E27" s="121"/>
      <c r="F27" s="122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3">
        <v>1</v>
      </c>
      <c r="C28" s="124"/>
      <c r="D28" s="124"/>
      <c r="E28" s="124"/>
      <c r="F28" s="125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G30+G75</f>
        <v>2488690.3900000006</v>
      </c>
      <c r="H29" s="65">
        <f>H30+H75</f>
        <v>5294831</v>
      </c>
      <c r="I29" s="65">
        <f>I30+I75</f>
        <v>5294831</v>
      </c>
      <c r="J29" s="65">
        <f>J30+J75</f>
        <v>2892503.4399999995</v>
      </c>
      <c r="K29" s="70">
        <f t="shared" ref="K29:K60" si="5">(J29*100)/G29</f>
        <v>116.22592555597078</v>
      </c>
      <c r="L29" s="70">
        <f t="shared" ref="L29:L60" si="6">(J29*100)/I29</f>
        <v>54.628815159539549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2487257.5000000005</v>
      </c>
      <c r="H30" s="65">
        <f>H31+H39+H69</f>
        <v>5251355</v>
      </c>
      <c r="I30" s="65">
        <f>I31+I39+I69</f>
        <v>5251355</v>
      </c>
      <c r="J30" s="65">
        <f>J31+J39+J69</f>
        <v>2882721.5599999996</v>
      </c>
      <c r="K30" s="65">
        <f t="shared" si="5"/>
        <v>115.89960267483359</v>
      </c>
      <c r="L30" s="65">
        <f t="shared" si="6"/>
        <v>54.894814005147232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1929539.1600000001</v>
      </c>
      <c r="H31" s="65">
        <f>H32+H35+H37</f>
        <v>3771100</v>
      </c>
      <c r="I31" s="65">
        <f>I32+I35+I37</f>
        <v>3771100</v>
      </c>
      <c r="J31" s="65">
        <f>J32+J35+J37</f>
        <v>2236171.7999999998</v>
      </c>
      <c r="K31" s="65">
        <f t="shared" si="5"/>
        <v>115.89149608137518</v>
      </c>
      <c r="L31" s="65">
        <f t="shared" si="6"/>
        <v>59.29760016971175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1598729.62</v>
      </c>
      <c r="H32" s="65">
        <f>H33+H34</f>
        <v>3116740</v>
      </c>
      <c r="I32" s="65">
        <f>I33+I34</f>
        <v>3116740</v>
      </c>
      <c r="J32" s="65">
        <f>J33+J34</f>
        <v>1848246.35</v>
      </c>
      <c r="K32" s="65">
        <f t="shared" si="5"/>
        <v>115.60718753681438</v>
      </c>
      <c r="L32" s="65">
        <f t="shared" si="6"/>
        <v>59.300626616272133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1567002.82</v>
      </c>
      <c r="H33" s="66">
        <v>3056740</v>
      </c>
      <c r="I33" s="66">
        <v>3056740</v>
      </c>
      <c r="J33" s="66">
        <v>1808700.55</v>
      </c>
      <c r="K33" s="66">
        <f t="shared" si="5"/>
        <v>115.42420517150057</v>
      </c>
      <c r="L33" s="66">
        <f t="shared" si="6"/>
        <v>59.170899389545724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31726.799999999999</v>
      </c>
      <c r="H34" s="66">
        <v>60000</v>
      </c>
      <c r="I34" s="66">
        <v>60000</v>
      </c>
      <c r="J34" s="66">
        <v>39545.800000000003</v>
      </c>
      <c r="K34" s="66">
        <f t="shared" si="5"/>
        <v>124.64477980760746</v>
      </c>
      <c r="L34" s="66">
        <f t="shared" si="6"/>
        <v>65.909666666666681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67019.09</v>
      </c>
      <c r="H35" s="65">
        <f>H36</f>
        <v>150000</v>
      </c>
      <c r="I35" s="65">
        <f>I36</f>
        <v>150000</v>
      </c>
      <c r="J35" s="65">
        <f>J36</f>
        <v>82964.67</v>
      </c>
      <c r="K35" s="65">
        <f t="shared" si="5"/>
        <v>123.79259402059921</v>
      </c>
      <c r="L35" s="65">
        <f t="shared" si="6"/>
        <v>55.309780000000003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67019.09</v>
      </c>
      <c r="H36" s="66">
        <v>150000</v>
      </c>
      <c r="I36" s="66">
        <v>150000</v>
      </c>
      <c r="J36" s="66">
        <v>82964.67</v>
      </c>
      <c r="K36" s="66">
        <f t="shared" si="5"/>
        <v>123.79259402059921</v>
      </c>
      <c r="L36" s="66">
        <f t="shared" si="6"/>
        <v>55.309780000000003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263790.45</v>
      </c>
      <c r="H37" s="65">
        <f>H38</f>
        <v>504360</v>
      </c>
      <c r="I37" s="65">
        <f>I38</f>
        <v>504360</v>
      </c>
      <c r="J37" s="65">
        <f>J38</f>
        <v>304960.78000000003</v>
      </c>
      <c r="K37" s="65">
        <f t="shared" si="5"/>
        <v>115.60721019278751</v>
      </c>
      <c r="L37" s="65">
        <f t="shared" si="6"/>
        <v>60.464902054088355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263790.45</v>
      </c>
      <c r="H38" s="66">
        <v>504360</v>
      </c>
      <c r="I38" s="66">
        <v>504360</v>
      </c>
      <c r="J38" s="66">
        <v>304960.78000000003</v>
      </c>
      <c r="K38" s="66">
        <f t="shared" si="5"/>
        <v>115.60721019278751</v>
      </c>
      <c r="L38" s="66">
        <f t="shared" si="6"/>
        <v>60.464902054088355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554854.78</v>
      </c>
      <c r="H39" s="65">
        <f>H40+H45+H51+H61+H63</f>
        <v>1471655</v>
      </c>
      <c r="I39" s="65">
        <f>I40+I45+I51+I61+I63</f>
        <v>1471655</v>
      </c>
      <c r="J39" s="65">
        <f>J40+J45+J51+J61+J63</f>
        <v>644275.39999999979</v>
      </c>
      <c r="K39" s="65">
        <f t="shared" si="5"/>
        <v>116.11604030878129</v>
      </c>
      <c r="L39" s="65">
        <f t="shared" si="6"/>
        <v>43.778969935208984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54565.83</v>
      </c>
      <c r="H40" s="65">
        <f>H41+H42+H43+H44</f>
        <v>134000</v>
      </c>
      <c r="I40" s="65">
        <f>I41+I42+I43+I44</f>
        <v>134000</v>
      </c>
      <c r="J40" s="65">
        <f>J41+J42+J43+J44</f>
        <v>57002.14</v>
      </c>
      <c r="K40" s="65">
        <f t="shared" si="5"/>
        <v>104.46490046976285</v>
      </c>
      <c r="L40" s="65">
        <f t="shared" si="6"/>
        <v>42.538910447761197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4287.8999999999996</v>
      </c>
      <c r="H41" s="66">
        <v>7000</v>
      </c>
      <c r="I41" s="66">
        <v>7000</v>
      </c>
      <c r="J41" s="66">
        <v>5156.3999999999996</v>
      </c>
      <c r="K41" s="66">
        <f t="shared" si="5"/>
        <v>120.25467011823969</v>
      </c>
      <c r="L41" s="66">
        <f t="shared" si="6"/>
        <v>73.662857142857135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49310.39</v>
      </c>
      <c r="H42" s="66">
        <v>120000</v>
      </c>
      <c r="I42" s="66">
        <v>120000</v>
      </c>
      <c r="J42" s="66">
        <v>50983.74</v>
      </c>
      <c r="K42" s="66">
        <f t="shared" si="5"/>
        <v>103.39350388427266</v>
      </c>
      <c r="L42" s="66">
        <f t="shared" si="6"/>
        <v>42.486449999999998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148.75</v>
      </c>
      <c r="H43" s="66">
        <v>4000</v>
      </c>
      <c r="I43" s="66">
        <v>4000</v>
      </c>
      <c r="J43" s="66">
        <v>862</v>
      </c>
      <c r="K43" s="66">
        <f t="shared" si="5"/>
        <v>579.49579831932772</v>
      </c>
      <c r="L43" s="66">
        <f t="shared" si="6"/>
        <v>21.55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818.79</v>
      </c>
      <c r="H44" s="66">
        <v>3000</v>
      </c>
      <c r="I44" s="66">
        <v>3000</v>
      </c>
      <c r="J44" s="66">
        <v>0</v>
      </c>
      <c r="K44" s="66">
        <f t="shared" si="5"/>
        <v>0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63397.27</v>
      </c>
      <c r="H45" s="65">
        <f>H46+H47+H48+H49+H50</f>
        <v>216855</v>
      </c>
      <c r="I45" s="65">
        <f>I46+I47+I48+I49+I50</f>
        <v>216855</v>
      </c>
      <c r="J45" s="65">
        <f>J46+J47+J48+J49+J50</f>
        <v>84366.25</v>
      </c>
      <c r="K45" s="65">
        <f t="shared" si="5"/>
        <v>133.07552517639957</v>
      </c>
      <c r="L45" s="65">
        <f t="shared" si="6"/>
        <v>38.904452283784096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52232.42</v>
      </c>
      <c r="H46" s="66">
        <v>166855</v>
      </c>
      <c r="I46" s="66">
        <v>166855</v>
      </c>
      <c r="J46" s="66">
        <v>70778.69</v>
      </c>
      <c r="K46" s="66">
        <f t="shared" si="5"/>
        <v>135.50720031735079</v>
      </c>
      <c r="L46" s="66">
        <f t="shared" si="6"/>
        <v>42.419280213358903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9207.35</v>
      </c>
      <c r="H47" s="66">
        <v>40000</v>
      </c>
      <c r="I47" s="66">
        <v>40000</v>
      </c>
      <c r="J47" s="66">
        <v>11365.28</v>
      </c>
      <c r="K47" s="66">
        <f t="shared" si="5"/>
        <v>123.43703671523294</v>
      </c>
      <c r="L47" s="66">
        <f t="shared" si="6"/>
        <v>28.4132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1874.3</v>
      </c>
      <c r="H48" s="66">
        <v>4000</v>
      </c>
      <c r="I48" s="66">
        <v>4000</v>
      </c>
      <c r="J48" s="66">
        <v>1986.73</v>
      </c>
      <c r="K48" s="66">
        <f t="shared" si="5"/>
        <v>105.99850610894734</v>
      </c>
      <c r="L48" s="66">
        <f t="shared" si="6"/>
        <v>49.66825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83.2</v>
      </c>
      <c r="H49" s="66">
        <v>5000</v>
      </c>
      <c r="I49" s="66">
        <v>5000</v>
      </c>
      <c r="J49" s="66">
        <v>235.55</v>
      </c>
      <c r="K49" s="66">
        <f t="shared" si="5"/>
        <v>283.11298076923077</v>
      </c>
      <c r="L49" s="66">
        <f t="shared" si="6"/>
        <v>4.7110000000000003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1000</v>
      </c>
      <c r="I50" s="66">
        <v>1000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435048.94</v>
      </c>
      <c r="H51" s="65">
        <f>H52+H53+H54+H55+H56+H57+H58+H59+H60</f>
        <v>1110400</v>
      </c>
      <c r="I51" s="65">
        <f>I52+I53+I54+I55+I56+I57+I58+I59+I60</f>
        <v>1110400</v>
      </c>
      <c r="J51" s="65">
        <f>J52+J53+J54+J55+J56+J57+J58+J59+J60</f>
        <v>495307.9499999999</v>
      </c>
      <c r="K51" s="65">
        <f t="shared" si="5"/>
        <v>113.85108765004689</v>
      </c>
      <c r="L51" s="65">
        <f t="shared" si="6"/>
        <v>44.606263508645526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141163.95000000001</v>
      </c>
      <c r="H52" s="66">
        <v>380000</v>
      </c>
      <c r="I52" s="66">
        <v>380000</v>
      </c>
      <c r="J52" s="66">
        <v>208903.12</v>
      </c>
      <c r="K52" s="66">
        <f t="shared" si="5"/>
        <v>147.9861678565951</v>
      </c>
      <c r="L52" s="66">
        <f t="shared" si="6"/>
        <v>54.974505263157894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2662.94</v>
      </c>
      <c r="H53" s="66">
        <v>7000</v>
      </c>
      <c r="I53" s="66">
        <v>7000</v>
      </c>
      <c r="J53" s="66">
        <v>8513.26</v>
      </c>
      <c r="K53" s="66">
        <f t="shared" si="5"/>
        <v>319.69402239629881</v>
      </c>
      <c r="L53" s="66">
        <f t="shared" si="6"/>
        <v>121.61799999999999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1563.37</v>
      </c>
      <c r="H54" s="66">
        <v>4900</v>
      </c>
      <c r="I54" s="66">
        <v>4900</v>
      </c>
      <c r="J54" s="66">
        <v>395.51</v>
      </c>
      <c r="K54" s="66">
        <f t="shared" si="5"/>
        <v>25.298553765263502</v>
      </c>
      <c r="L54" s="66">
        <f t="shared" si="6"/>
        <v>8.0716326530612239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3635.55</v>
      </c>
      <c r="H55" s="66">
        <v>11000</v>
      </c>
      <c r="I55" s="66">
        <v>11000</v>
      </c>
      <c r="J55" s="66">
        <v>4233.22</v>
      </c>
      <c r="K55" s="66">
        <f t="shared" si="5"/>
        <v>116.43960336125207</v>
      </c>
      <c r="L55" s="66">
        <f t="shared" si="6"/>
        <v>38.483818181818179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3780.92</v>
      </c>
      <c r="H56" s="66">
        <v>10000</v>
      </c>
      <c r="I56" s="66">
        <v>10000</v>
      </c>
      <c r="J56" s="66">
        <v>3871.05</v>
      </c>
      <c r="K56" s="66">
        <f t="shared" si="5"/>
        <v>102.38381134750273</v>
      </c>
      <c r="L56" s="66">
        <f t="shared" si="6"/>
        <v>38.710500000000003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649.94000000000005</v>
      </c>
      <c r="H57" s="66">
        <v>19000</v>
      </c>
      <c r="I57" s="66">
        <v>19000</v>
      </c>
      <c r="J57" s="66">
        <v>3112.55</v>
      </c>
      <c r="K57" s="66">
        <f t="shared" si="5"/>
        <v>478.89805212788866</v>
      </c>
      <c r="L57" s="66">
        <f t="shared" si="6"/>
        <v>16.381842105263157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277089.7</v>
      </c>
      <c r="H58" s="66">
        <v>662500</v>
      </c>
      <c r="I58" s="66">
        <v>662500</v>
      </c>
      <c r="J58" s="66">
        <v>262516.46999999997</v>
      </c>
      <c r="K58" s="66">
        <f t="shared" si="5"/>
        <v>94.740609268406573</v>
      </c>
      <c r="L58" s="66">
        <f t="shared" si="6"/>
        <v>39.625127547169804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26.14</v>
      </c>
      <c r="H59" s="66">
        <v>1000</v>
      </c>
      <c r="I59" s="66">
        <v>1000</v>
      </c>
      <c r="J59" s="66">
        <v>74.66</v>
      </c>
      <c r="K59" s="66">
        <f t="shared" si="5"/>
        <v>285.6159143075746</v>
      </c>
      <c r="L59" s="66">
        <f t="shared" si="6"/>
        <v>7.4660000000000002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4476.43</v>
      </c>
      <c r="H60" s="66">
        <v>15000</v>
      </c>
      <c r="I60" s="66">
        <v>15000</v>
      </c>
      <c r="J60" s="66">
        <v>3688.11</v>
      </c>
      <c r="K60" s="66">
        <f t="shared" si="5"/>
        <v>82.389538091738274</v>
      </c>
      <c r="L60" s="66">
        <f t="shared" si="6"/>
        <v>24.587399999999999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1413.55</v>
      </c>
      <c r="H61" s="65">
        <f>H62</f>
        <v>4000</v>
      </c>
      <c r="I61" s="65">
        <f>I62</f>
        <v>4000</v>
      </c>
      <c r="J61" s="65">
        <f>J62</f>
        <v>1545.6</v>
      </c>
      <c r="K61" s="65">
        <f t="shared" ref="K61:K83" si="7">(J61*100)/G61</f>
        <v>109.34172827278837</v>
      </c>
      <c r="L61" s="65">
        <f t="shared" ref="L61:L83" si="8">(J61*100)/I61</f>
        <v>38.64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1413.55</v>
      </c>
      <c r="H62" s="66">
        <v>4000</v>
      </c>
      <c r="I62" s="66">
        <v>4000</v>
      </c>
      <c r="J62" s="66">
        <v>1545.6</v>
      </c>
      <c r="K62" s="66">
        <f t="shared" si="7"/>
        <v>109.34172827278837</v>
      </c>
      <c r="L62" s="66">
        <f t="shared" si="8"/>
        <v>38.64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429.19</v>
      </c>
      <c r="H63" s="65">
        <f>H64+H65+H66+H67+H68</f>
        <v>6400</v>
      </c>
      <c r="I63" s="65">
        <f>I64+I65+I66+I67+I68</f>
        <v>6400</v>
      </c>
      <c r="J63" s="65">
        <f>J64+J65+J66+J67+J68</f>
        <v>6053.46</v>
      </c>
      <c r="K63" s="65">
        <f t="shared" si="7"/>
        <v>1410.4382674340036</v>
      </c>
      <c r="L63" s="65">
        <f t="shared" si="8"/>
        <v>94.585312500000001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0</v>
      </c>
      <c r="I64" s="66">
        <v>0</v>
      </c>
      <c r="J64" s="66">
        <v>5000</v>
      </c>
      <c r="K64" s="66" t="e">
        <f t="shared" si="7"/>
        <v>#DIV/0!</v>
      </c>
      <c r="L64" s="66" t="e">
        <f t="shared" si="8"/>
        <v>#DIV/0!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359.19</v>
      </c>
      <c r="H65" s="66">
        <v>3000</v>
      </c>
      <c r="I65" s="66">
        <v>3000</v>
      </c>
      <c r="J65" s="66">
        <v>626.02</v>
      </c>
      <c r="K65" s="66">
        <f t="shared" si="7"/>
        <v>174.28658927030261</v>
      </c>
      <c r="L65" s="66">
        <f t="shared" si="8"/>
        <v>20.867333333333335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2000</v>
      </c>
      <c r="I66" s="66">
        <v>2000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0</v>
      </c>
      <c r="I67" s="66">
        <v>0</v>
      </c>
      <c r="J67" s="66">
        <v>127.44</v>
      </c>
      <c r="K67" s="66" t="e">
        <f t="shared" si="7"/>
        <v>#DIV/0!</v>
      </c>
      <c r="L67" s="66" t="e">
        <f t="shared" si="8"/>
        <v>#DIV/0!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70</v>
      </c>
      <c r="H68" s="66">
        <v>1400</v>
      </c>
      <c r="I68" s="66">
        <v>1400</v>
      </c>
      <c r="J68" s="66">
        <v>300</v>
      </c>
      <c r="K68" s="66">
        <f t="shared" si="7"/>
        <v>428.57142857142856</v>
      </c>
      <c r="L68" s="66">
        <f t="shared" si="8"/>
        <v>21.428571428571427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2863.56</v>
      </c>
      <c r="H69" s="65">
        <f>H70+H72</f>
        <v>8600</v>
      </c>
      <c r="I69" s="65">
        <f>I70+I72</f>
        <v>8600</v>
      </c>
      <c r="J69" s="65">
        <f>J70+J72</f>
        <v>2274.36</v>
      </c>
      <c r="K69" s="65">
        <f t="shared" si="7"/>
        <v>79.424213217114357</v>
      </c>
      <c r="L69" s="65">
        <f t="shared" si="8"/>
        <v>26.446046511627905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101.85</v>
      </c>
      <c r="H70" s="65">
        <f>H71</f>
        <v>2100</v>
      </c>
      <c r="I70" s="65">
        <f>I71</f>
        <v>2100</v>
      </c>
      <c r="J70" s="65">
        <f>J71</f>
        <v>274.36</v>
      </c>
      <c r="K70" s="65">
        <f t="shared" si="7"/>
        <v>269.37653411880217</v>
      </c>
      <c r="L70" s="65">
        <f t="shared" si="8"/>
        <v>13.064761904761905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101.85</v>
      </c>
      <c r="H71" s="66">
        <v>2100</v>
      </c>
      <c r="I71" s="66">
        <v>2100</v>
      </c>
      <c r="J71" s="66">
        <v>274.36</v>
      </c>
      <c r="K71" s="66">
        <f t="shared" si="7"/>
        <v>269.37653411880217</v>
      </c>
      <c r="L71" s="66">
        <f t="shared" si="8"/>
        <v>13.064761904761905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2761.71</v>
      </c>
      <c r="H72" s="65">
        <f>H73+H74</f>
        <v>6500</v>
      </c>
      <c r="I72" s="65">
        <f>I73+I74</f>
        <v>6500</v>
      </c>
      <c r="J72" s="65">
        <f>J73+J74</f>
        <v>2000</v>
      </c>
      <c r="K72" s="65">
        <f t="shared" si="7"/>
        <v>72.41889988449185</v>
      </c>
      <c r="L72" s="65">
        <f t="shared" si="8"/>
        <v>30.76923076923077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2657.02</v>
      </c>
      <c r="H73" s="66">
        <v>5500</v>
      </c>
      <c r="I73" s="66">
        <v>5500</v>
      </c>
      <c r="J73" s="66">
        <v>2000</v>
      </c>
      <c r="K73" s="66">
        <f t="shared" si="7"/>
        <v>75.272297536337703</v>
      </c>
      <c r="L73" s="66">
        <f t="shared" si="8"/>
        <v>36.363636363636367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104.69</v>
      </c>
      <c r="H74" s="66">
        <v>1000</v>
      </c>
      <c r="I74" s="66">
        <v>1000</v>
      </c>
      <c r="J74" s="66">
        <v>0</v>
      </c>
      <c r="K74" s="66">
        <f t="shared" si="7"/>
        <v>0</v>
      </c>
      <c r="L74" s="66">
        <f t="shared" si="8"/>
        <v>0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G76+G81</f>
        <v>1432.89</v>
      </c>
      <c r="H75" s="65">
        <f>H76+H81</f>
        <v>43476</v>
      </c>
      <c r="I75" s="65">
        <f>I76+I81</f>
        <v>43476</v>
      </c>
      <c r="J75" s="65">
        <f>J76+J81</f>
        <v>9781.880000000001</v>
      </c>
      <c r="K75" s="65">
        <f t="shared" si="7"/>
        <v>682.66789495355545</v>
      </c>
      <c r="L75" s="65">
        <f t="shared" si="8"/>
        <v>22.499493973686633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>G77+G79</f>
        <v>1432.89</v>
      </c>
      <c r="H76" s="65">
        <f>H77+H79</f>
        <v>23476</v>
      </c>
      <c r="I76" s="65">
        <f>I77+I79</f>
        <v>23476</v>
      </c>
      <c r="J76" s="65">
        <f>J77+J79</f>
        <v>9781.880000000001</v>
      </c>
      <c r="K76" s="65">
        <f t="shared" si="7"/>
        <v>682.66789495355545</v>
      </c>
      <c r="L76" s="65">
        <f t="shared" si="8"/>
        <v>41.66757539614926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0</v>
      </c>
      <c r="H77" s="65">
        <f>H78</f>
        <v>15000</v>
      </c>
      <c r="I77" s="65">
        <f>I78</f>
        <v>15000</v>
      </c>
      <c r="J77" s="65">
        <f>J78</f>
        <v>7488</v>
      </c>
      <c r="K77" s="65" t="e">
        <f t="shared" si="7"/>
        <v>#DIV/0!</v>
      </c>
      <c r="L77" s="65">
        <f t="shared" si="8"/>
        <v>49.92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15000</v>
      </c>
      <c r="I78" s="66">
        <v>15000</v>
      </c>
      <c r="J78" s="66">
        <v>7488</v>
      </c>
      <c r="K78" s="66" t="e">
        <f t="shared" si="7"/>
        <v>#DIV/0!</v>
      </c>
      <c r="L78" s="66">
        <f t="shared" si="8"/>
        <v>49.92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1432.89</v>
      </c>
      <c r="H79" s="65">
        <f>H80</f>
        <v>8476</v>
      </c>
      <c r="I79" s="65">
        <f>I80</f>
        <v>8476</v>
      </c>
      <c r="J79" s="65">
        <f>J80</f>
        <v>2293.88</v>
      </c>
      <c r="K79" s="65">
        <f t="shared" si="7"/>
        <v>160.08765501887791</v>
      </c>
      <c r="L79" s="65">
        <f t="shared" si="8"/>
        <v>27.06323737612081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1432.89</v>
      </c>
      <c r="H80" s="66">
        <v>8476</v>
      </c>
      <c r="I80" s="66">
        <v>8476</v>
      </c>
      <c r="J80" s="66">
        <v>2293.88</v>
      </c>
      <c r="K80" s="66">
        <f t="shared" si="7"/>
        <v>160.08765501887791</v>
      </c>
      <c r="L80" s="66">
        <f t="shared" si="8"/>
        <v>27.06323737612081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0</v>
      </c>
      <c r="H81" s="65">
        <f t="shared" si="9"/>
        <v>20000</v>
      </c>
      <c r="I81" s="65">
        <f t="shared" si="9"/>
        <v>20000</v>
      </c>
      <c r="J81" s="65">
        <f t="shared" si="9"/>
        <v>0</v>
      </c>
      <c r="K81" s="65" t="e">
        <f t="shared" si="7"/>
        <v>#DIV/0!</v>
      </c>
      <c r="L81" s="65">
        <f t="shared" si="8"/>
        <v>0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0</v>
      </c>
      <c r="H82" s="65">
        <f t="shared" si="9"/>
        <v>20000</v>
      </c>
      <c r="I82" s="65">
        <f t="shared" si="9"/>
        <v>20000</v>
      </c>
      <c r="J82" s="65">
        <f t="shared" si="9"/>
        <v>0</v>
      </c>
      <c r="K82" s="65" t="e">
        <f t="shared" si="7"/>
        <v>#DIV/0!</v>
      </c>
      <c r="L82" s="65">
        <f t="shared" si="8"/>
        <v>0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0</v>
      </c>
      <c r="H83" s="66">
        <v>20000</v>
      </c>
      <c r="I83" s="66">
        <v>20000</v>
      </c>
      <c r="J83" s="66">
        <v>0</v>
      </c>
      <c r="K83" s="66" t="e">
        <f t="shared" si="7"/>
        <v>#DIV/0!</v>
      </c>
      <c r="L83" s="66">
        <f t="shared" si="8"/>
        <v>0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3"/>
  <sheetViews>
    <sheetView workbookViewId="0">
      <selection activeCell="F15" sqref="F1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9" t="s">
        <v>16</v>
      </c>
      <c r="C2" s="109"/>
      <c r="D2" s="109"/>
      <c r="E2" s="109"/>
      <c r="F2" s="109"/>
      <c r="G2" s="109"/>
      <c r="H2" s="109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2487201.46</v>
      </c>
      <c r="D6" s="71">
        <f>D7+D9+D11+D13</f>
        <v>5294831</v>
      </c>
      <c r="E6" s="71">
        <f>E7+E9+E11+E13</f>
        <v>5294831</v>
      </c>
      <c r="F6" s="71">
        <f>F7+F9+F11+F13</f>
        <v>2887026.0799999996</v>
      </c>
      <c r="G6" s="72">
        <f t="shared" ref="G6:G23" si="0">(F6*100)/C6</f>
        <v>116.07528084998791</v>
      </c>
      <c r="H6" s="72">
        <f t="shared" ref="H6:H23" si="1">(F6*100)/E6</f>
        <v>54.525367854044809</v>
      </c>
    </row>
    <row r="7" spans="1:8" x14ac:dyDescent="0.25">
      <c r="A7"/>
      <c r="B7" s="8" t="s">
        <v>183</v>
      </c>
      <c r="C7" s="71">
        <f>C8</f>
        <v>2486711.11</v>
      </c>
      <c r="D7" s="71">
        <f>D8</f>
        <v>5257131</v>
      </c>
      <c r="E7" s="71">
        <f>E8</f>
        <v>5257131</v>
      </c>
      <c r="F7" s="71">
        <f>F8</f>
        <v>2879021.07</v>
      </c>
      <c r="G7" s="72">
        <f t="shared" si="0"/>
        <v>115.77625798277791</v>
      </c>
      <c r="H7" s="72">
        <f t="shared" si="1"/>
        <v>54.764111261446594</v>
      </c>
    </row>
    <row r="8" spans="1:8" x14ac:dyDescent="0.25">
      <c r="A8"/>
      <c r="B8" s="16" t="s">
        <v>184</v>
      </c>
      <c r="C8" s="73">
        <v>2486711.11</v>
      </c>
      <c r="D8" s="73">
        <v>5257131</v>
      </c>
      <c r="E8" s="73">
        <v>5257131</v>
      </c>
      <c r="F8" s="74">
        <v>2879021.07</v>
      </c>
      <c r="G8" s="70">
        <f t="shared" si="0"/>
        <v>115.77625798277791</v>
      </c>
      <c r="H8" s="70">
        <f t="shared" si="1"/>
        <v>54.764111261446594</v>
      </c>
    </row>
    <row r="9" spans="1:8" x14ac:dyDescent="0.25">
      <c r="A9"/>
      <c r="B9" s="8" t="s">
        <v>185</v>
      </c>
      <c r="C9" s="71">
        <f>C10</f>
        <v>490.35</v>
      </c>
      <c r="D9" s="71">
        <f>D10</f>
        <v>1700</v>
      </c>
      <c r="E9" s="71">
        <f>E10</f>
        <v>1700</v>
      </c>
      <c r="F9" s="71">
        <f>F10</f>
        <v>505.01</v>
      </c>
      <c r="G9" s="72">
        <f t="shared" si="0"/>
        <v>102.98970123381258</v>
      </c>
      <c r="H9" s="72">
        <f t="shared" si="1"/>
        <v>29.706470588235295</v>
      </c>
    </row>
    <row r="10" spans="1:8" x14ac:dyDescent="0.25">
      <c r="A10"/>
      <c r="B10" s="16" t="s">
        <v>186</v>
      </c>
      <c r="C10" s="73">
        <v>490.35</v>
      </c>
      <c r="D10" s="73">
        <v>1700</v>
      </c>
      <c r="E10" s="73">
        <v>1700</v>
      </c>
      <c r="F10" s="74">
        <v>505.01</v>
      </c>
      <c r="G10" s="70">
        <f t="shared" si="0"/>
        <v>102.98970123381258</v>
      </c>
      <c r="H10" s="70">
        <f t="shared" si="1"/>
        <v>29.706470588235295</v>
      </c>
    </row>
    <row r="11" spans="1:8" x14ac:dyDescent="0.25">
      <c r="A11"/>
      <c r="B11" s="8" t="s">
        <v>187</v>
      </c>
      <c r="C11" s="71">
        <f>C12</f>
        <v>0</v>
      </c>
      <c r="D11" s="71">
        <f>D12</f>
        <v>6000</v>
      </c>
      <c r="E11" s="71">
        <f>E12</f>
        <v>6000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188</v>
      </c>
      <c r="C12" s="73">
        <v>0</v>
      </c>
      <c r="D12" s="73">
        <v>6000</v>
      </c>
      <c r="E12" s="73">
        <v>6000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189</v>
      </c>
      <c r="C13" s="71">
        <f>C14</f>
        <v>0</v>
      </c>
      <c r="D13" s="71">
        <f>D14</f>
        <v>30000</v>
      </c>
      <c r="E13" s="71">
        <f>E14</f>
        <v>30000</v>
      </c>
      <c r="F13" s="71">
        <f>F14</f>
        <v>7500</v>
      </c>
      <c r="G13" s="72" t="e">
        <f t="shared" si="0"/>
        <v>#DIV/0!</v>
      </c>
      <c r="H13" s="72">
        <f t="shared" si="1"/>
        <v>25</v>
      </c>
    </row>
    <row r="14" spans="1:8" x14ac:dyDescent="0.25">
      <c r="A14"/>
      <c r="B14" s="16" t="s">
        <v>190</v>
      </c>
      <c r="C14" s="73">
        <v>0</v>
      </c>
      <c r="D14" s="73">
        <v>30000</v>
      </c>
      <c r="E14" s="73">
        <v>30000</v>
      </c>
      <c r="F14" s="74">
        <v>7500</v>
      </c>
      <c r="G14" s="70" t="e">
        <f t="shared" si="0"/>
        <v>#DIV/0!</v>
      </c>
      <c r="H14" s="70">
        <f t="shared" si="1"/>
        <v>25</v>
      </c>
    </row>
    <row r="15" spans="1:8" x14ac:dyDescent="0.25">
      <c r="B15" s="8" t="s">
        <v>32</v>
      </c>
      <c r="C15" s="75">
        <f>C16+C18+C20+C22</f>
        <v>2488690.39</v>
      </c>
      <c r="D15" s="75">
        <f>D16+D18+D20+D22</f>
        <v>5294831</v>
      </c>
      <c r="E15" s="75">
        <f>E16+E18+E20+E22</f>
        <v>5294831</v>
      </c>
      <c r="F15" s="75">
        <f>F16+F18+F20+F22</f>
        <v>2892503.4399999995</v>
      </c>
      <c r="G15" s="72">
        <f t="shared" si="0"/>
        <v>116.22592555597079</v>
      </c>
      <c r="H15" s="72">
        <f t="shared" si="1"/>
        <v>54.628815159539549</v>
      </c>
    </row>
    <row r="16" spans="1:8" x14ac:dyDescent="0.25">
      <c r="A16"/>
      <c r="B16" s="8" t="s">
        <v>183</v>
      </c>
      <c r="C16" s="75">
        <f>C17</f>
        <v>2486711.11</v>
      </c>
      <c r="D16" s="75">
        <f>D17</f>
        <v>5257131</v>
      </c>
      <c r="E16" s="75">
        <f>E17</f>
        <v>5257131</v>
      </c>
      <c r="F16" s="75">
        <f>F17</f>
        <v>2879021.07</v>
      </c>
      <c r="G16" s="72">
        <f t="shared" si="0"/>
        <v>115.77625798277791</v>
      </c>
      <c r="H16" s="72">
        <f t="shared" si="1"/>
        <v>54.764111261446594</v>
      </c>
    </row>
    <row r="17" spans="1:8" x14ac:dyDescent="0.25">
      <c r="A17"/>
      <c r="B17" s="16" t="s">
        <v>184</v>
      </c>
      <c r="C17" s="73">
        <v>2486711.11</v>
      </c>
      <c r="D17" s="73">
        <v>5257131</v>
      </c>
      <c r="E17" s="76">
        <v>5257131</v>
      </c>
      <c r="F17" s="74">
        <v>2879021.07</v>
      </c>
      <c r="G17" s="70">
        <f t="shared" si="0"/>
        <v>115.77625798277791</v>
      </c>
      <c r="H17" s="70">
        <f t="shared" si="1"/>
        <v>54.764111261446594</v>
      </c>
    </row>
    <row r="18" spans="1:8" x14ac:dyDescent="0.25">
      <c r="A18"/>
      <c r="B18" s="8" t="s">
        <v>185</v>
      </c>
      <c r="C18" s="75">
        <f>C19</f>
        <v>490.35</v>
      </c>
      <c r="D18" s="75">
        <f>D19</f>
        <v>1700</v>
      </c>
      <c r="E18" s="75">
        <f>E19</f>
        <v>1700</v>
      </c>
      <c r="F18" s="75">
        <f>F19</f>
        <v>512.07000000000005</v>
      </c>
      <c r="G18" s="72">
        <f t="shared" si="0"/>
        <v>104.42948914040993</v>
      </c>
      <c r="H18" s="72">
        <f t="shared" si="1"/>
        <v>30.121764705882356</v>
      </c>
    </row>
    <row r="19" spans="1:8" x14ac:dyDescent="0.25">
      <c r="A19"/>
      <c r="B19" s="16" t="s">
        <v>186</v>
      </c>
      <c r="C19" s="73">
        <v>490.35</v>
      </c>
      <c r="D19" s="73">
        <v>1700</v>
      </c>
      <c r="E19" s="76">
        <v>1700</v>
      </c>
      <c r="F19" s="74">
        <v>512.07000000000005</v>
      </c>
      <c r="G19" s="70">
        <f t="shared" si="0"/>
        <v>104.42948914040993</v>
      </c>
      <c r="H19" s="70">
        <f t="shared" si="1"/>
        <v>30.121764705882356</v>
      </c>
    </row>
    <row r="20" spans="1:8" x14ac:dyDescent="0.25">
      <c r="A20"/>
      <c r="B20" s="8" t="s">
        <v>187</v>
      </c>
      <c r="C20" s="75">
        <f>C21</f>
        <v>0</v>
      </c>
      <c r="D20" s="75">
        <f>D21</f>
        <v>6000</v>
      </c>
      <c r="E20" s="75">
        <f>E21</f>
        <v>6000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188</v>
      </c>
      <c r="C21" s="73">
        <v>0</v>
      </c>
      <c r="D21" s="73">
        <v>6000</v>
      </c>
      <c r="E21" s="76">
        <v>6000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189</v>
      </c>
      <c r="C22" s="75">
        <f>C23</f>
        <v>1488.93</v>
      </c>
      <c r="D22" s="75">
        <f>D23</f>
        <v>30000</v>
      </c>
      <c r="E22" s="75">
        <f>E23</f>
        <v>30000</v>
      </c>
      <c r="F22" s="75">
        <f>F23</f>
        <v>12970.3</v>
      </c>
      <c r="G22" s="72">
        <f t="shared" si="0"/>
        <v>871.11549904965307</v>
      </c>
      <c r="H22" s="72">
        <f t="shared" si="1"/>
        <v>43.234333333333332</v>
      </c>
    </row>
    <row r="23" spans="1:8" x14ac:dyDescent="0.25">
      <c r="A23"/>
      <c r="B23" s="16" t="s">
        <v>190</v>
      </c>
      <c r="C23" s="73">
        <v>1488.93</v>
      </c>
      <c r="D23" s="73">
        <v>30000</v>
      </c>
      <c r="E23" s="76">
        <v>30000</v>
      </c>
      <c r="F23" s="74">
        <v>12970.3</v>
      </c>
      <c r="G23" s="70">
        <f t="shared" si="0"/>
        <v>871.11549904965307</v>
      </c>
      <c r="H23" s="70">
        <f t="shared" si="1"/>
        <v>43.234333333333332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9" t="s">
        <v>17</v>
      </c>
      <c r="C2" s="109"/>
      <c r="D2" s="109"/>
      <c r="E2" s="109"/>
      <c r="F2" s="109"/>
      <c r="G2" s="109"/>
      <c r="H2" s="10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2488690.39</v>
      </c>
      <c r="D6" s="75">
        <f t="shared" si="0"/>
        <v>5294831</v>
      </c>
      <c r="E6" s="75">
        <f t="shared" si="0"/>
        <v>5294831</v>
      </c>
      <c r="F6" s="75">
        <f t="shared" si="0"/>
        <v>2892503.44</v>
      </c>
      <c r="G6" s="70">
        <f>(F6*100)/C6</f>
        <v>116.22592555597082</v>
      </c>
      <c r="H6" s="70">
        <f>(F6*100)/E6</f>
        <v>54.628815159539556</v>
      </c>
    </row>
    <row r="7" spans="2:8" x14ac:dyDescent="0.25">
      <c r="B7" s="8" t="s">
        <v>191</v>
      </c>
      <c r="C7" s="75">
        <f t="shared" si="0"/>
        <v>2488690.39</v>
      </c>
      <c r="D7" s="75">
        <f t="shared" si="0"/>
        <v>5294831</v>
      </c>
      <c r="E7" s="75">
        <f t="shared" si="0"/>
        <v>5294831</v>
      </c>
      <c r="F7" s="75">
        <f t="shared" si="0"/>
        <v>2892503.44</v>
      </c>
      <c r="G7" s="70">
        <f>(F7*100)/C7</f>
        <v>116.22592555597082</v>
      </c>
      <c r="H7" s="70">
        <f>(F7*100)/E7</f>
        <v>54.628815159539556</v>
      </c>
    </row>
    <row r="8" spans="2:8" x14ac:dyDescent="0.25">
      <c r="B8" s="11" t="s">
        <v>192</v>
      </c>
      <c r="C8" s="73">
        <v>2488690.39</v>
      </c>
      <c r="D8" s="73">
        <v>5294831</v>
      </c>
      <c r="E8" s="73">
        <v>5294831</v>
      </c>
      <c r="F8" s="74">
        <v>2892503.44</v>
      </c>
      <c r="G8" s="70">
        <f>(F8*100)/C8</f>
        <v>116.22592555597082</v>
      </c>
      <c r="H8" s="70">
        <f>(F8*100)/E8</f>
        <v>54.628815159539556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9" t="s">
        <v>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15.75" customHeight="1" x14ac:dyDescent="0.25">
      <c r="B5" s="109" t="s">
        <v>18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0" t="s">
        <v>3</v>
      </c>
      <c r="C7" s="121"/>
      <c r="D7" s="121"/>
      <c r="E7" s="121"/>
      <c r="F7" s="122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9" t="s">
        <v>19</v>
      </c>
      <c r="C2" s="109"/>
      <c r="D2" s="109"/>
      <c r="E2" s="109"/>
      <c r="F2" s="109"/>
      <c r="G2" s="109"/>
      <c r="H2" s="10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74"/>
  <sheetViews>
    <sheetView zoomScaleNormal="100" workbookViewId="0">
      <selection activeCell="E5" sqref="E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6" width="12.7109375" style="40" customWidth="1"/>
    <col min="7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v>2486711.11</v>
      </c>
      <c r="D7" s="77">
        <f>D13+D57+D109</f>
        <v>5257131</v>
      </c>
      <c r="E7" s="77">
        <f>E13+E57+E109</f>
        <v>2879021.0699999994</v>
      </c>
      <c r="F7" s="77">
        <f>(E7*100)/D7</f>
        <v>54.764111261446587</v>
      </c>
    </row>
    <row r="8" spans="1:6" x14ac:dyDescent="0.2">
      <c r="A8" s="47" t="s">
        <v>80</v>
      </c>
      <c r="B8" s="46"/>
      <c r="C8" s="77">
        <v>490.35</v>
      </c>
      <c r="D8" s="77">
        <f>D72</f>
        <v>1700</v>
      </c>
      <c r="E8" s="77">
        <v>512.07000000000005</v>
      </c>
      <c r="F8" s="77">
        <f>(E8*100)/D8</f>
        <v>30.121764705882356</v>
      </c>
    </row>
    <row r="9" spans="1:6" x14ac:dyDescent="0.2">
      <c r="A9" s="47" t="s">
        <v>198</v>
      </c>
      <c r="B9" s="46"/>
      <c r="C9" s="77">
        <v>0</v>
      </c>
      <c r="D9" s="77">
        <f>D83</f>
        <v>6000</v>
      </c>
      <c r="E9" s="77">
        <f>E83</f>
        <v>0</v>
      </c>
      <c r="F9" s="77">
        <f>(E9*100)/D9</f>
        <v>0</v>
      </c>
    </row>
    <row r="10" spans="1:6" x14ac:dyDescent="0.2">
      <c r="A10" s="97" t="s">
        <v>199</v>
      </c>
      <c r="B10" s="46"/>
      <c r="C10" s="96">
        <v>1488.93</v>
      </c>
      <c r="D10" s="96">
        <f>D92</f>
        <v>30000</v>
      </c>
      <c r="E10" s="96">
        <v>12970.3</v>
      </c>
      <c r="F10" s="96">
        <f>(E10*100)/D10</f>
        <v>43.234333333333332</v>
      </c>
    </row>
    <row r="11" spans="1:6" s="57" customFormat="1" x14ac:dyDescent="0.2">
      <c r="C11" s="95"/>
      <c r="E11" s="95"/>
    </row>
    <row r="12" spans="1:6" ht="25.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ht="13.5" thickBot="1" x14ac:dyDescent="0.25">
      <c r="A13" s="49" t="s">
        <v>78</v>
      </c>
      <c r="B13" s="50" t="s">
        <v>79</v>
      </c>
      <c r="C13" s="79">
        <f>C14+C22+C51</f>
        <v>5147155</v>
      </c>
      <c r="D13" s="79">
        <f>D14+D22+D51</f>
        <v>5147155</v>
      </c>
      <c r="E13" s="79">
        <f>E14+E22+E51</f>
        <v>2811568.1099999994</v>
      </c>
      <c r="F13" s="80">
        <f>(E13*100)/D13</f>
        <v>54.623731167994734</v>
      </c>
    </row>
    <row r="14" spans="1:6" ht="13.5" thickBot="1" x14ac:dyDescent="0.25">
      <c r="A14" s="51" t="s">
        <v>80</v>
      </c>
      <c r="B14" s="52" t="s">
        <v>81</v>
      </c>
      <c r="C14" s="81">
        <f>C15+C18+C20</f>
        <v>3761100</v>
      </c>
      <c r="D14" s="81">
        <f>D15+D18+D20</f>
        <v>3761100</v>
      </c>
      <c r="E14" s="81">
        <f>E15+E18+E20</f>
        <v>2236171.7999999998</v>
      </c>
      <c r="F14" s="80">
        <f t="shared" ref="F14:F77" si="0">(E14*100)/D14</f>
        <v>59.455260429129765</v>
      </c>
    </row>
    <row r="15" spans="1:6" ht="13.5" thickBot="1" x14ac:dyDescent="0.25">
      <c r="A15" s="53" t="s">
        <v>82</v>
      </c>
      <c r="B15" s="54" t="s">
        <v>83</v>
      </c>
      <c r="C15" s="82">
        <f>C16+C17</f>
        <v>3106740</v>
      </c>
      <c r="D15" s="82">
        <f>D16+D17</f>
        <v>3106740</v>
      </c>
      <c r="E15" s="82">
        <f>E16+E17</f>
        <v>1848246.35</v>
      </c>
      <c r="F15" s="80">
        <f t="shared" si="0"/>
        <v>59.491503955915206</v>
      </c>
    </row>
    <row r="16" spans="1:6" ht="14.25" thickTop="1" thickBot="1" x14ac:dyDescent="0.25">
      <c r="A16" s="55" t="s">
        <v>84</v>
      </c>
      <c r="B16" s="56" t="s">
        <v>85</v>
      </c>
      <c r="C16" s="83">
        <v>3056740</v>
      </c>
      <c r="D16" s="83">
        <v>3056740</v>
      </c>
      <c r="E16" s="83">
        <v>1808700.55</v>
      </c>
      <c r="F16" s="80">
        <f t="shared" si="0"/>
        <v>59.170899389545724</v>
      </c>
    </row>
    <row r="17" spans="1:6" ht="13.5" thickBot="1" x14ac:dyDescent="0.25">
      <c r="A17" s="55" t="s">
        <v>86</v>
      </c>
      <c r="B17" s="56" t="s">
        <v>87</v>
      </c>
      <c r="C17" s="83">
        <v>50000</v>
      </c>
      <c r="D17" s="83">
        <v>50000</v>
      </c>
      <c r="E17" s="83">
        <v>39545.800000000003</v>
      </c>
      <c r="F17" s="80">
        <f t="shared" si="0"/>
        <v>79.091600000000014</v>
      </c>
    </row>
    <row r="18" spans="1:6" ht="13.5" thickBot="1" x14ac:dyDescent="0.25">
      <c r="A18" s="53" t="s">
        <v>88</v>
      </c>
      <c r="B18" s="54" t="s">
        <v>89</v>
      </c>
      <c r="C18" s="82">
        <f>C19</f>
        <v>150000</v>
      </c>
      <c r="D18" s="82">
        <f>D19</f>
        <v>150000</v>
      </c>
      <c r="E18" s="82">
        <f>E19</f>
        <v>82964.67</v>
      </c>
      <c r="F18" s="80">
        <f t="shared" si="0"/>
        <v>55.309780000000003</v>
      </c>
    </row>
    <row r="19" spans="1:6" ht="14.25" thickTop="1" thickBot="1" x14ac:dyDescent="0.25">
      <c r="A19" s="55" t="s">
        <v>90</v>
      </c>
      <c r="B19" s="56" t="s">
        <v>89</v>
      </c>
      <c r="C19" s="83">
        <v>150000</v>
      </c>
      <c r="D19" s="83">
        <v>150000</v>
      </c>
      <c r="E19" s="83">
        <v>82964.67</v>
      </c>
      <c r="F19" s="80">
        <f t="shared" si="0"/>
        <v>55.309780000000003</v>
      </c>
    </row>
    <row r="20" spans="1:6" ht="13.5" thickBot="1" x14ac:dyDescent="0.25">
      <c r="A20" s="53" t="s">
        <v>91</v>
      </c>
      <c r="B20" s="54" t="s">
        <v>92</v>
      </c>
      <c r="C20" s="82">
        <f>C21</f>
        <v>504360</v>
      </c>
      <c r="D20" s="82">
        <f>D21</f>
        <v>504360</v>
      </c>
      <c r="E20" s="82">
        <f>E21</f>
        <v>304960.78000000003</v>
      </c>
      <c r="F20" s="80">
        <f t="shared" si="0"/>
        <v>60.464902054088355</v>
      </c>
    </row>
    <row r="21" spans="1:6" ht="14.25" thickTop="1" thickBot="1" x14ac:dyDescent="0.25">
      <c r="A21" s="55" t="s">
        <v>93</v>
      </c>
      <c r="B21" s="56" t="s">
        <v>94</v>
      </c>
      <c r="C21" s="83">
        <v>504360</v>
      </c>
      <c r="D21" s="83">
        <v>504360</v>
      </c>
      <c r="E21" s="83">
        <v>304960.78000000003</v>
      </c>
      <c r="F21" s="80">
        <f t="shared" si="0"/>
        <v>60.464902054088355</v>
      </c>
    </row>
    <row r="22" spans="1:6" ht="13.5" thickBot="1" x14ac:dyDescent="0.25">
      <c r="A22" s="51" t="s">
        <v>95</v>
      </c>
      <c r="B22" s="52" t="s">
        <v>96</v>
      </c>
      <c r="C22" s="81">
        <f>C23+C28+C34+C44+C46</f>
        <v>1377455</v>
      </c>
      <c r="D22" s="81">
        <f>D23+D28+D34+D44+D46</f>
        <v>1377455</v>
      </c>
      <c r="E22" s="81">
        <f>E23+E28+E34+E44+E46</f>
        <v>573121.94999999984</v>
      </c>
      <c r="F22" s="80">
        <f t="shared" si="0"/>
        <v>41.60730840571923</v>
      </c>
    </row>
    <row r="23" spans="1:6" ht="13.5" thickBot="1" x14ac:dyDescent="0.25">
      <c r="A23" s="53" t="s">
        <v>97</v>
      </c>
      <c r="B23" s="54" t="s">
        <v>98</v>
      </c>
      <c r="C23" s="82">
        <f>C24+C25+C26+C27</f>
        <v>134000</v>
      </c>
      <c r="D23" s="82">
        <f>D24+D25+D26+D27</f>
        <v>134000</v>
      </c>
      <c r="E23" s="82">
        <f>E24+E25+E26+E27</f>
        <v>57002.14</v>
      </c>
      <c r="F23" s="80">
        <f t="shared" si="0"/>
        <v>42.538910447761197</v>
      </c>
    </row>
    <row r="24" spans="1:6" ht="14.25" thickTop="1" thickBot="1" x14ac:dyDescent="0.25">
      <c r="A24" s="55" t="s">
        <v>99</v>
      </c>
      <c r="B24" s="56" t="s">
        <v>100</v>
      </c>
      <c r="C24" s="83">
        <v>7000</v>
      </c>
      <c r="D24" s="83">
        <v>7000</v>
      </c>
      <c r="E24" s="83">
        <v>5156.3999999999996</v>
      </c>
      <c r="F24" s="80">
        <f t="shared" si="0"/>
        <v>73.662857142857135</v>
      </c>
    </row>
    <row r="25" spans="1:6" ht="26.25" thickBot="1" x14ac:dyDescent="0.25">
      <c r="A25" s="55" t="s">
        <v>101</v>
      </c>
      <c r="B25" s="56" t="s">
        <v>102</v>
      </c>
      <c r="C25" s="83">
        <v>120000</v>
      </c>
      <c r="D25" s="83">
        <v>120000</v>
      </c>
      <c r="E25" s="83">
        <v>50983.74</v>
      </c>
      <c r="F25" s="80">
        <f t="shared" si="0"/>
        <v>42.486449999999998</v>
      </c>
    </row>
    <row r="26" spans="1:6" ht="13.5" thickBot="1" x14ac:dyDescent="0.25">
      <c r="A26" s="55" t="s">
        <v>103</v>
      </c>
      <c r="B26" s="56" t="s">
        <v>104</v>
      </c>
      <c r="C26" s="83">
        <v>4000</v>
      </c>
      <c r="D26" s="83">
        <v>4000</v>
      </c>
      <c r="E26" s="83">
        <v>862</v>
      </c>
      <c r="F26" s="80">
        <f t="shared" si="0"/>
        <v>21.55</v>
      </c>
    </row>
    <row r="27" spans="1:6" ht="13.5" thickBot="1" x14ac:dyDescent="0.25">
      <c r="A27" s="55" t="s">
        <v>105</v>
      </c>
      <c r="B27" s="56" t="s">
        <v>106</v>
      </c>
      <c r="C27" s="83">
        <v>3000</v>
      </c>
      <c r="D27" s="83">
        <v>3000</v>
      </c>
      <c r="E27" s="83">
        <v>0</v>
      </c>
      <c r="F27" s="80">
        <f t="shared" si="0"/>
        <v>0</v>
      </c>
    </row>
    <row r="28" spans="1:6" ht="13.5" thickBot="1" x14ac:dyDescent="0.25">
      <c r="A28" s="53" t="s">
        <v>107</v>
      </c>
      <c r="B28" s="54" t="s">
        <v>108</v>
      </c>
      <c r="C28" s="82">
        <f>C29+C30+C31+C32+C33</f>
        <v>196155</v>
      </c>
      <c r="D28" s="82">
        <f>D29+D30+D31+D32+D33</f>
        <v>196155</v>
      </c>
      <c r="E28" s="82">
        <f>E29+E30+E31+E32+E33</f>
        <v>75883.88</v>
      </c>
      <c r="F28" s="80">
        <f t="shared" si="0"/>
        <v>38.685672045066404</v>
      </c>
    </row>
    <row r="29" spans="1:6" ht="14.25" thickTop="1" thickBot="1" x14ac:dyDescent="0.25">
      <c r="A29" s="55" t="s">
        <v>109</v>
      </c>
      <c r="B29" s="56" t="s">
        <v>110</v>
      </c>
      <c r="C29" s="83">
        <v>146155</v>
      </c>
      <c r="D29" s="83">
        <v>146155</v>
      </c>
      <c r="E29" s="83">
        <v>62296.32</v>
      </c>
      <c r="F29" s="80">
        <f t="shared" si="0"/>
        <v>42.62346139372584</v>
      </c>
    </row>
    <row r="30" spans="1:6" ht="13.5" thickBot="1" x14ac:dyDescent="0.25">
      <c r="A30" s="55" t="s">
        <v>111</v>
      </c>
      <c r="B30" s="56" t="s">
        <v>112</v>
      </c>
      <c r="C30" s="83">
        <v>40000</v>
      </c>
      <c r="D30" s="83">
        <v>40000</v>
      </c>
      <c r="E30" s="83">
        <v>11365.28</v>
      </c>
      <c r="F30" s="80">
        <f t="shared" si="0"/>
        <v>28.4132</v>
      </c>
    </row>
    <row r="31" spans="1:6" ht="13.5" thickBot="1" x14ac:dyDescent="0.25">
      <c r="A31" s="55" t="s">
        <v>113</v>
      </c>
      <c r="B31" s="56" t="s">
        <v>114</v>
      </c>
      <c r="C31" s="83">
        <v>4000</v>
      </c>
      <c r="D31" s="83">
        <v>4000</v>
      </c>
      <c r="E31" s="83">
        <v>1986.73</v>
      </c>
      <c r="F31" s="80">
        <f t="shared" si="0"/>
        <v>49.66825</v>
      </c>
    </row>
    <row r="32" spans="1:6" ht="13.5" thickBot="1" x14ac:dyDescent="0.25">
      <c r="A32" s="55" t="s">
        <v>115</v>
      </c>
      <c r="B32" s="56" t="s">
        <v>116</v>
      </c>
      <c r="C32" s="83">
        <v>5000</v>
      </c>
      <c r="D32" s="83">
        <v>5000</v>
      </c>
      <c r="E32" s="83">
        <v>235.55</v>
      </c>
      <c r="F32" s="80">
        <f t="shared" si="0"/>
        <v>4.7110000000000003</v>
      </c>
    </row>
    <row r="33" spans="1:6" ht="13.5" thickBot="1" x14ac:dyDescent="0.25">
      <c r="A33" s="55" t="s">
        <v>117</v>
      </c>
      <c r="B33" s="56" t="s">
        <v>118</v>
      </c>
      <c r="C33" s="83">
        <v>1000</v>
      </c>
      <c r="D33" s="83">
        <v>1000</v>
      </c>
      <c r="E33" s="83">
        <v>0</v>
      </c>
      <c r="F33" s="80">
        <f t="shared" si="0"/>
        <v>0</v>
      </c>
    </row>
    <row r="34" spans="1:6" ht="13.5" thickBot="1" x14ac:dyDescent="0.25">
      <c r="A34" s="53" t="s">
        <v>119</v>
      </c>
      <c r="B34" s="54" t="s">
        <v>120</v>
      </c>
      <c r="C34" s="82">
        <f>C35+C36+C37+C38+C39+C40+C41+C42+C43</f>
        <v>1036900</v>
      </c>
      <c r="D34" s="82">
        <f>D35+D36+D37+D38+D39+D40+D41+D42+D43</f>
        <v>1036900</v>
      </c>
      <c r="E34" s="82">
        <f>E35+E36+E37+E38+E39+E40+E41+E42+E43</f>
        <v>437636.86999999994</v>
      </c>
      <c r="F34" s="80">
        <f t="shared" si="0"/>
        <v>42.206275436396943</v>
      </c>
    </row>
    <row r="35" spans="1:6" ht="14.25" thickTop="1" thickBot="1" x14ac:dyDescent="0.25">
      <c r="A35" s="55" t="s">
        <v>121</v>
      </c>
      <c r="B35" s="56" t="s">
        <v>122</v>
      </c>
      <c r="C35" s="83">
        <v>320000</v>
      </c>
      <c r="D35" s="83">
        <v>320000</v>
      </c>
      <c r="E35" s="83">
        <v>151232.04</v>
      </c>
      <c r="F35" s="80">
        <f t="shared" si="0"/>
        <v>47.260012500000002</v>
      </c>
    </row>
    <row r="36" spans="1:6" ht="13.5" thickBot="1" x14ac:dyDescent="0.25">
      <c r="A36" s="55" t="s">
        <v>123</v>
      </c>
      <c r="B36" s="56" t="s">
        <v>124</v>
      </c>
      <c r="C36" s="83">
        <v>7000</v>
      </c>
      <c r="D36" s="83">
        <v>7000</v>
      </c>
      <c r="E36" s="83">
        <v>8513.26</v>
      </c>
      <c r="F36" s="80">
        <f t="shared" si="0"/>
        <v>121.61799999999999</v>
      </c>
    </row>
    <row r="37" spans="1:6" ht="13.5" thickBot="1" x14ac:dyDescent="0.25">
      <c r="A37" s="55" t="s">
        <v>125</v>
      </c>
      <c r="B37" s="56" t="s">
        <v>126</v>
      </c>
      <c r="C37" s="83">
        <v>4900</v>
      </c>
      <c r="D37" s="83">
        <v>4900</v>
      </c>
      <c r="E37" s="83">
        <v>395.51</v>
      </c>
      <c r="F37" s="80">
        <f t="shared" si="0"/>
        <v>8.0716326530612239</v>
      </c>
    </row>
    <row r="38" spans="1:6" ht="13.5" thickBot="1" x14ac:dyDescent="0.25">
      <c r="A38" s="55" t="s">
        <v>127</v>
      </c>
      <c r="B38" s="56" t="s">
        <v>128</v>
      </c>
      <c r="C38" s="83">
        <v>11000</v>
      </c>
      <c r="D38" s="83">
        <v>11000</v>
      </c>
      <c r="E38" s="83">
        <v>4233.22</v>
      </c>
      <c r="F38" s="80">
        <f t="shared" si="0"/>
        <v>38.483818181818179</v>
      </c>
    </row>
    <row r="39" spans="1:6" ht="13.5" thickBot="1" x14ac:dyDescent="0.25">
      <c r="A39" s="55" t="s">
        <v>129</v>
      </c>
      <c r="B39" s="56" t="s">
        <v>130</v>
      </c>
      <c r="C39" s="83">
        <v>9000</v>
      </c>
      <c r="D39" s="83">
        <v>9000</v>
      </c>
      <c r="E39" s="83">
        <v>3871.05</v>
      </c>
      <c r="F39" s="80">
        <f t="shared" si="0"/>
        <v>43.011666666666663</v>
      </c>
    </row>
    <row r="40" spans="1:6" ht="13.5" thickBot="1" x14ac:dyDescent="0.25">
      <c r="A40" s="55" t="s">
        <v>131</v>
      </c>
      <c r="B40" s="56" t="s">
        <v>132</v>
      </c>
      <c r="C40" s="83">
        <v>19000</v>
      </c>
      <c r="D40" s="83">
        <v>19000</v>
      </c>
      <c r="E40" s="83">
        <v>3112.55</v>
      </c>
      <c r="F40" s="80">
        <f t="shared" si="0"/>
        <v>16.381842105263157</v>
      </c>
    </row>
    <row r="41" spans="1:6" ht="13.5" thickBot="1" x14ac:dyDescent="0.25">
      <c r="A41" s="55" t="s">
        <v>133</v>
      </c>
      <c r="B41" s="56" t="s">
        <v>134</v>
      </c>
      <c r="C41" s="83">
        <v>650000</v>
      </c>
      <c r="D41" s="83">
        <v>650000</v>
      </c>
      <c r="E41" s="83">
        <v>262516.46999999997</v>
      </c>
      <c r="F41" s="80">
        <f t="shared" si="0"/>
        <v>40.387149230769225</v>
      </c>
    </row>
    <row r="42" spans="1:6" ht="13.5" thickBot="1" x14ac:dyDescent="0.25">
      <c r="A42" s="55" t="s">
        <v>135</v>
      </c>
      <c r="B42" s="56" t="s">
        <v>136</v>
      </c>
      <c r="C42" s="83">
        <v>1000</v>
      </c>
      <c r="D42" s="83">
        <v>1000</v>
      </c>
      <c r="E42" s="83">
        <v>74.66</v>
      </c>
      <c r="F42" s="80">
        <f t="shared" si="0"/>
        <v>7.4660000000000002</v>
      </c>
    </row>
    <row r="43" spans="1:6" ht="13.5" thickBot="1" x14ac:dyDescent="0.25">
      <c r="A43" s="55" t="s">
        <v>137</v>
      </c>
      <c r="B43" s="56" t="s">
        <v>138</v>
      </c>
      <c r="C43" s="83">
        <v>15000</v>
      </c>
      <c r="D43" s="83">
        <v>15000</v>
      </c>
      <c r="E43" s="83">
        <v>3688.11</v>
      </c>
      <c r="F43" s="80">
        <f t="shared" si="0"/>
        <v>24.587399999999999</v>
      </c>
    </row>
    <row r="44" spans="1:6" ht="13.5" thickBot="1" x14ac:dyDescent="0.25">
      <c r="A44" s="53" t="s">
        <v>139</v>
      </c>
      <c r="B44" s="54" t="s">
        <v>140</v>
      </c>
      <c r="C44" s="82">
        <f>C45</f>
        <v>4000</v>
      </c>
      <c r="D44" s="82">
        <f>D45</f>
        <v>4000</v>
      </c>
      <c r="E44" s="82">
        <f>E45</f>
        <v>1545.6</v>
      </c>
      <c r="F44" s="80">
        <f t="shared" si="0"/>
        <v>38.64</v>
      </c>
    </row>
    <row r="45" spans="1:6" ht="27" thickTop="1" thickBot="1" x14ac:dyDescent="0.25">
      <c r="A45" s="55" t="s">
        <v>141</v>
      </c>
      <c r="B45" s="56" t="s">
        <v>142</v>
      </c>
      <c r="C45" s="83">
        <v>4000</v>
      </c>
      <c r="D45" s="83">
        <v>4000</v>
      </c>
      <c r="E45" s="83">
        <v>1545.6</v>
      </c>
      <c r="F45" s="80">
        <f t="shared" si="0"/>
        <v>38.64</v>
      </c>
    </row>
    <row r="46" spans="1:6" ht="13.5" thickBot="1" x14ac:dyDescent="0.25">
      <c r="A46" s="53" t="s">
        <v>143</v>
      </c>
      <c r="B46" s="54" t="s">
        <v>144</v>
      </c>
      <c r="C46" s="82">
        <f>C47+C48+C49+C50</f>
        <v>6400</v>
      </c>
      <c r="D46" s="82">
        <f>D47+D48+D49+D50</f>
        <v>6400</v>
      </c>
      <c r="E46" s="82">
        <f>E47+E48+E49+E50</f>
        <v>1053.46</v>
      </c>
      <c r="F46" s="80">
        <f t="shared" si="0"/>
        <v>16.460312500000001</v>
      </c>
    </row>
    <row r="47" spans="1:6" ht="14.25" thickTop="1" thickBot="1" x14ac:dyDescent="0.25">
      <c r="A47" s="55" t="s">
        <v>147</v>
      </c>
      <c r="B47" s="56" t="s">
        <v>148</v>
      </c>
      <c r="C47" s="83">
        <v>3000</v>
      </c>
      <c r="D47" s="83">
        <v>3000</v>
      </c>
      <c r="E47" s="83">
        <v>626.02</v>
      </c>
      <c r="F47" s="80">
        <f t="shared" si="0"/>
        <v>20.867333333333335</v>
      </c>
    </row>
    <row r="48" spans="1:6" ht="13.5" thickBot="1" x14ac:dyDescent="0.25">
      <c r="A48" s="55" t="s">
        <v>149</v>
      </c>
      <c r="B48" s="56" t="s">
        <v>150</v>
      </c>
      <c r="C48" s="83">
        <v>2000</v>
      </c>
      <c r="D48" s="83">
        <v>2000</v>
      </c>
      <c r="E48" s="83">
        <v>0</v>
      </c>
      <c r="F48" s="80">
        <f t="shared" si="0"/>
        <v>0</v>
      </c>
    </row>
    <row r="49" spans="1:6" ht="13.5" thickBot="1" x14ac:dyDescent="0.25">
      <c r="A49" s="55" t="s">
        <v>151</v>
      </c>
      <c r="B49" s="56" t="s">
        <v>152</v>
      </c>
      <c r="C49" s="83">
        <v>0</v>
      </c>
      <c r="D49" s="83">
        <v>0</v>
      </c>
      <c r="E49" s="83">
        <v>127.44</v>
      </c>
      <c r="F49" s="80" t="e">
        <f t="shared" si="0"/>
        <v>#DIV/0!</v>
      </c>
    </row>
    <row r="50" spans="1:6" ht="13.5" thickBot="1" x14ac:dyDescent="0.25">
      <c r="A50" s="55" t="s">
        <v>153</v>
      </c>
      <c r="B50" s="56" t="s">
        <v>144</v>
      </c>
      <c r="C50" s="83">
        <v>1400</v>
      </c>
      <c r="D50" s="83">
        <v>1400</v>
      </c>
      <c r="E50" s="83">
        <v>300</v>
      </c>
      <c r="F50" s="80">
        <f t="shared" si="0"/>
        <v>21.428571428571427</v>
      </c>
    </row>
    <row r="51" spans="1:6" ht="13.5" thickBot="1" x14ac:dyDescent="0.25">
      <c r="A51" s="51" t="s">
        <v>154</v>
      </c>
      <c r="B51" s="52" t="s">
        <v>155</v>
      </c>
      <c r="C51" s="81">
        <f>C52+C54</f>
        <v>8600</v>
      </c>
      <c r="D51" s="81">
        <f>D52+D54</f>
        <v>8600</v>
      </c>
      <c r="E51" s="81">
        <f>E52+E54</f>
        <v>2274.36</v>
      </c>
      <c r="F51" s="80">
        <f t="shared" si="0"/>
        <v>26.446046511627905</v>
      </c>
    </row>
    <row r="52" spans="1:6" ht="13.5" thickBot="1" x14ac:dyDescent="0.25">
      <c r="A52" s="53" t="s">
        <v>156</v>
      </c>
      <c r="B52" s="54" t="s">
        <v>157</v>
      </c>
      <c r="C52" s="82">
        <f>C53</f>
        <v>2100</v>
      </c>
      <c r="D52" s="82">
        <f>D53</f>
        <v>2100</v>
      </c>
      <c r="E52" s="82">
        <f>E53</f>
        <v>274.36</v>
      </c>
      <c r="F52" s="80">
        <f t="shared" si="0"/>
        <v>13.064761904761905</v>
      </c>
    </row>
    <row r="53" spans="1:6" ht="27" thickTop="1" thickBot="1" x14ac:dyDescent="0.25">
      <c r="A53" s="55" t="s">
        <v>158</v>
      </c>
      <c r="B53" s="56" t="s">
        <v>159</v>
      </c>
      <c r="C53" s="83">
        <v>2100</v>
      </c>
      <c r="D53" s="83">
        <v>2100</v>
      </c>
      <c r="E53" s="83">
        <v>274.36</v>
      </c>
      <c r="F53" s="80">
        <f t="shared" si="0"/>
        <v>13.064761904761905</v>
      </c>
    </row>
    <row r="54" spans="1:6" ht="13.5" thickBot="1" x14ac:dyDescent="0.25">
      <c r="A54" s="53" t="s">
        <v>160</v>
      </c>
      <c r="B54" s="54" t="s">
        <v>161</v>
      </c>
      <c r="C54" s="82">
        <f>C55+C56</f>
        <v>6500</v>
      </c>
      <c r="D54" s="82">
        <f>D55+D56</f>
        <v>6500</v>
      </c>
      <c r="E54" s="82">
        <f>E55+E56</f>
        <v>2000</v>
      </c>
      <c r="F54" s="80">
        <f t="shared" si="0"/>
        <v>30.76923076923077</v>
      </c>
    </row>
    <row r="55" spans="1:6" ht="14.25" thickTop="1" thickBot="1" x14ac:dyDescent="0.25">
      <c r="A55" s="55" t="s">
        <v>162</v>
      </c>
      <c r="B55" s="56" t="s">
        <v>163</v>
      </c>
      <c r="C55" s="83">
        <v>5500</v>
      </c>
      <c r="D55" s="83">
        <v>5500</v>
      </c>
      <c r="E55" s="83">
        <v>2000</v>
      </c>
      <c r="F55" s="80">
        <f t="shared" si="0"/>
        <v>36.363636363636367</v>
      </c>
    </row>
    <row r="56" spans="1:6" ht="13.5" thickBot="1" x14ac:dyDescent="0.25">
      <c r="A56" s="55" t="s">
        <v>164</v>
      </c>
      <c r="B56" s="56" t="s">
        <v>165</v>
      </c>
      <c r="C56" s="83">
        <v>1000</v>
      </c>
      <c r="D56" s="83">
        <v>1000</v>
      </c>
      <c r="E56" s="83">
        <v>0</v>
      </c>
      <c r="F56" s="80">
        <f t="shared" si="0"/>
        <v>0</v>
      </c>
    </row>
    <row r="57" spans="1:6" ht="13.5" thickBot="1" x14ac:dyDescent="0.25">
      <c r="A57" s="49" t="s">
        <v>166</v>
      </c>
      <c r="B57" s="50" t="s">
        <v>167</v>
      </c>
      <c r="C57" s="79">
        <f>C58+C63</f>
        <v>43476</v>
      </c>
      <c r="D57" s="79">
        <f>D58+D63</f>
        <v>43476</v>
      </c>
      <c r="E57" s="79">
        <f>E58+E63</f>
        <v>9781.880000000001</v>
      </c>
      <c r="F57" s="80">
        <f t="shared" si="0"/>
        <v>22.499493973686633</v>
      </c>
    </row>
    <row r="58" spans="1:6" ht="13.5" thickBot="1" x14ac:dyDescent="0.25">
      <c r="A58" s="51" t="s">
        <v>168</v>
      </c>
      <c r="B58" s="52" t="s">
        <v>169</v>
      </c>
      <c r="C58" s="81">
        <f>C59+C61</f>
        <v>23476</v>
      </c>
      <c r="D58" s="81">
        <f>D59+D61</f>
        <v>23476</v>
      </c>
      <c r="E58" s="81">
        <f>E59+E61</f>
        <v>9781.880000000001</v>
      </c>
      <c r="F58" s="80">
        <f t="shared" si="0"/>
        <v>41.66757539614926</v>
      </c>
    </row>
    <row r="59" spans="1:6" ht="13.5" thickBot="1" x14ac:dyDescent="0.25">
      <c r="A59" s="53" t="s">
        <v>170</v>
      </c>
      <c r="B59" s="54" t="s">
        <v>171</v>
      </c>
      <c r="C59" s="82">
        <f>C60</f>
        <v>15000</v>
      </c>
      <c r="D59" s="82">
        <f>D60</f>
        <v>15000</v>
      </c>
      <c r="E59" s="82">
        <f>E60</f>
        <v>7488</v>
      </c>
      <c r="F59" s="80">
        <f t="shared" si="0"/>
        <v>49.92</v>
      </c>
    </row>
    <row r="60" spans="1:6" ht="14.25" thickTop="1" thickBot="1" x14ac:dyDescent="0.25">
      <c r="A60" s="55" t="s">
        <v>172</v>
      </c>
      <c r="B60" s="56" t="s">
        <v>173</v>
      </c>
      <c r="C60" s="83">
        <v>15000</v>
      </c>
      <c r="D60" s="83">
        <v>15000</v>
      </c>
      <c r="E60" s="83">
        <v>7488</v>
      </c>
      <c r="F60" s="80">
        <f t="shared" si="0"/>
        <v>49.92</v>
      </c>
    </row>
    <row r="61" spans="1:6" ht="13.5" thickBot="1" x14ac:dyDescent="0.25">
      <c r="A61" s="53" t="s">
        <v>174</v>
      </c>
      <c r="B61" s="54" t="s">
        <v>175</v>
      </c>
      <c r="C61" s="82">
        <f>C62</f>
        <v>8476</v>
      </c>
      <c r="D61" s="82">
        <f>D62</f>
        <v>8476</v>
      </c>
      <c r="E61" s="82">
        <f>E62</f>
        <v>2293.88</v>
      </c>
      <c r="F61" s="80">
        <f t="shared" si="0"/>
        <v>27.06323737612081</v>
      </c>
    </row>
    <row r="62" spans="1:6" ht="14.25" thickTop="1" thickBot="1" x14ac:dyDescent="0.25">
      <c r="A62" s="55" t="s">
        <v>176</v>
      </c>
      <c r="B62" s="56" t="s">
        <v>177</v>
      </c>
      <c r="C62" s="83">
        <v>8476</v>
      </c>
      <c r="D62" s="83">
        <v>8476</v>
      </c>
      <c r="E62" s="83">
        <v>2293.88</v>
      </c>
      <c r="F62" s="80">
        <f t="shared" si="0"/>
        <v>27.06323737612081</v>
      </c>
    </row>
    <row r="63" spans="1:6" ht="13.5" thickBot="1" x14ac:dyDescent="0.25">
      <c r="A63" s="51" t="s">
        <v>178</v>
      </c>
      <c r="B63" s="52" t="s">
        <v>179</v>
      </c>
      <c r="C63" s="81">
        <f t="shared" ref="C63:E64" si="1">C64</f>
        <v>20000</v>
      </c>
      <c r="D63" s="81">
        <f t="shared" si="1"/>
        <v>20000</v>
      </c>
      <c r="E63" s="81">
        <f t="shared" si="1"/>
        <v>0</v>
      </c>
      <c r="F63" s="80">
        <f t="shared" si="0"/>
        <v>0</v>
      </c>
    </row>
    <row r="64" spans="1:6" ht="26.25" thickBot="1" x14ac:dyDescent="0.25">
      <c r="A64" s="53" t="s">
        <v>180</v>
      </c>
      <c r="B64" s="54" t="s">
        <v>181</v>
      </c>
      <c r="C64" s="82">
        <f t="shared" si="1"/>
        <v>20000</v>
      </c>
      <c r="D64" s="82">
        <f t="shared" si="1"/>
        <v>20000</v>
      </c>
      <c r="E64" s="82">
        <f t="shared" si="1"/>
        <v>0</v>
      </c>
      <c r="F64" s="80">
        <f t="shared" si="0"/>
        <v>0</v>
      </c>
    </row>
    <row r="65" spans="1:6" ht="14.25" thickTop="1" thickBot="1" x14ac:dyDescent="0.25">
      <c r="A65" s="55" t="s">
        <v>182</v>
      </c>
      <c r="B65" s="56" t="s">
        <v>181</v>
      </c>
      <c r="C65" s="83">
        <v>20000</v>
      </c>
      <c r="D65" s="83">
        <v>20000</v>
      </c>
      <c r="E65" s="83">
        <v>0</v>
      </c>
      <c r="F65" s="80">
        <f t="shared" si="0"/>
        <v>0</v>
      </c>
    </row>
    <row r="66" spans="1:6" ht="13.5" thickBot="1" x14ac:dyDescent="0.25">
      <c r="A66" s="49" t="s">
        <v>50</v>
      </c>
      <c r="B66" s="50" t="s">
        <v>51</v>
      </c>
      <c r="C66" s="79">
        <f t="shared" ref="C66:E67" si="2">C67</f>
        <v>2465364.5300000003</v>
      </c>
      <c r="D66" s="79">
        <f t="shared" si="2"/>
        <v>5190631</v>
      </c>
      <c r="E66" s="79">
        <f t="shared" si="2"/>
        <v>2821349.9899999998</v>
      </c>
      <c r="F66" s="80">
        <f t="shared" si="0"/>
        <v>54.354663045783838</v>
      </c>
    </row>
    <row r="67" spans="1:6" ht="13.5" thickBot="1" x14ac:dyDescent="0.25">
      <c r="A67" s="51" t="s">
        <v>70</v>
      </c>
      <c r="B67" s="52" t="s">
        <v>71</v>
      </c>
      <c r="C67" s="81">
        <f t="shared" si="2"/>
        <v>2465364.5300000003</v>
      </c>
      <c r="D67" s="81">
        <f t="shared" si="2"/>
        <v>5190631</v>
      </c>
      <c r="E67" s="81">
        <f t="shared" si="2"/>
        <v>2821349.9899999998</v>
      </c>
      <c r="F67" s="80">
        <f t="shared" si="0"/>
        <v>54.354663045783838</v>
      </c>
    </row>
    <row r="68" spans="1:6" ht="26.25" thickBot="1" x14ac:dyDescent="0.25">
      <c r="A68" s="53" t="s">
        <v>72</v>
      </c>
      <c r="B68" s="54" t="s">
        <v>73</v>
      </c>
      <c r="C68" s="82">
        <f>C69+C70</f>
        <v>2465364.5300000003</v>
      </c>
      <c r="D68" s="82">
        <f>D69+D70</f>
        <v>5190631</v>
      </c>
      <c r="E68" s="82">
        <f>E69+E70</f>
        <v>2821349.9899999998</v>
      </c>
      <c r="F68" s="80">
        <f t="shared" si="0"/>
        <v>54.354663045783838</v>
      </c>
    </row>
    <row r="69" spans="1:6" ht="14.25" thickTop="1" thickBot="1" x14ac:dyDescent="0.25">
      <c r="A69" s="55" t="s">
        <v>74</v>
      </c>
      <c r="B69" s="56" t="s">
        <v>75</v>
      </c>
      <c r="C69" s="83">
        <v>2463931.64</v>
      </c>
      <c r="D69" s="83">
        <v>5147155</v>
      </c>
      <c r="E69" s="83">
        <v>2811568.11</v>
      </c>
      <c r="F69" s="80">
        <f t="shared" si="0"/>
        <v>54.623731167994748</v>
      </c>
    </row>
    <row r="70" spans="1:6" ht="26.25" thickBot="1" x14ac:dyDescent="0.25">
      <c r="A70" s="55" t="s">
        <v>76</v>
      </c>
      <c r="B70" s="56" t="s">
        <v>77</v>
      </c>
      <c r="C70" s="83">
        <v>1432.89</v>
      </c>
      <c r="D70" s="83">
        <v>43476</v>
      </c>
      <c r="E70" s="83">
        <v>9781.8799999999992</v>
      </c>
      <c r="F70" s="80">
        <f t="shared" si="0"/>
        <v>22.499493973686629</v>
      </c>
    </row>
    <row r="71" spans="1:6" ht="13.5" thickBot="1" x14ac:dyDescent="0.25">
      <c r="A71" s="48" t="s">
        <v>197</v>
      </c>
      <c r="B71" s="48" t="s">
        <v>205</v>
      </c>
      <c r="C71" s="78"/>
      <c r="D71" s="78"/>
      <c r="E71" s="78"/>
      <c r="F71" s="80"/>
    </row>
    <row r="72" spans="1:6" ht="13.5" thickBot="1" x14ac:dyDescent="0.25">
      <c r="A72" s="49" t="s">
        <v>78</v>
      </c>
      <c r="B72" s="50" t="s">
        <v>79</v>
      </c>
      <c r="C72" s="79">
        <f>C73</f>
        <v>1700</v>
      </c>
      <c r="D72" s="79">
        <f>D73</f>
        <v>1700</v>
      </c>
      <c r="E72" s="79">
        <f>E73</f>
        <v>512.07000000000005</v>
      </c>
      <c r="F72" s="80">
        <f t="shared" si="0"/>
        <v>30.121764705882356</v>
      </c>
    </row>
    <row r="73" spans="1:6" ht="13.5" thickBot="1" x14ac:dyDescent="0.25">
      <c r="A73" s="51" t="s">
        <v>95</v>
      </c>
      <c r="B73" s="52" t="s">
        <v>96</v>
      </c>
      <c r="C73" s="81">
        <f>C74+C76</f>
        <v>1700</v>
      </c>
      <c r="D73" s="81">
        <f>D74+D76</f>
        <v>1700</v>
      </c>
      <c r="E73" s="81">
        <f>E74+E76</f>
        <v>512.07000000000005</v>
      </c>
      <c r="F73" s="80">
        <f t="shared" si="0"/>
        <v>30.121764705882356</v>
      </c>
    </row>
    <row r="74" spans="1:6" ht="13.5" thickBot="1" x14ac:dyDescent="0.25">
      <c r="A74" s="53" t="s">
        <v>107</v>
      </c>
      <c r="B74" s="54" t="s">
        <v>108</v>
      </c>
      <c r="C74" s="82">
        <f>C75</f>
        <v>700</v>
      </c>
      <c r="D74" s="82">
        <f>D75</f>
        <v>700</v>
      </c>
      <c r="E74" s="82">
        <f>E75</f>
        <v>512.07000000000005</v>
      </c>
      <c r="F74" s="80">
        <f t="shared" si="0"/>
        <v>73.152857142857158</v>
      </c>
    </row>
    <row r="75" spans="1:6" ht="14.25" thickTop="1" thickBot="1" x14ac:dyDescent="0.25">
      <c r="A75" s="55" t="s">
        <v>109</v>
      </c>
      <c r="B75" s="56" t="s">
        <v>110</v>
      </c>
      <c r="C75" s="83">
        <v>700</v>
      </c>
      <c r="D75" s="83">
        <v>700</v>
      </c>
      <c r="E75" s="83">
        <v>512.07000000000005</v>
      </c>
      <c r="F75" s="80">
        <f t="shared" si="0"/>
        <v>73.152857142857158</v>
      </c>
    </row>
    <row r="76" spans="1:6" ht="13.5" thickBot="1" x14ac:dyDescent="0.25">
      <c r="A76" s="53" t="s">
        <v>119</v>
      </c>
      <c r="B76" s="54" t="s">
        <v>120</v>
      </c>
      <c r="C76" s="82">
        <f>C77</f>
        <v>1000</v>
      </c>
      <c r="D76" s="82">
        <f>D77</f>
        <v>1000</v>
      </c>
      <c r="E76" s="82">
        <f>E77</f>
        <v>0</v>
      </c>
      <c r="F76" s="80">
        <f t="shared" si="0"/>
        <v>0</v>
      </c>
    </row>
    <row r="77" spans="1:6" ht="14.25" thickTop="1" thickBot="1" x14ac:dyDescent="0.25">
      <c r="A77" s="55" t="s">
        <v>129</v>
      </c>
      <c r="B77" s="56" t="s">
        <v>130</v>
      </c>
      <c r="C77" s="83">
        <v>1000</v>
      </c>
      <c r="D77" s="83">
        <v>1000</v>
      </c>
      <c r="E77" s="83">
        <v>0</v>
      </c>
      <c r="F77" s="80">
        <f t="shared" si="0"/>
        <v>0</v>
      </c>
    </row>
    <row r="78" spans="1:6" ht="13.5" thickBot="1" x14ac:dyDescent="0.25">
      <c r="A78" s="49" t="s">
        <v>50</v>
      </c>
      <c r="B78" s="50" t="s">
        <v>51</v>
      </c>
      <c r="C78" s="79">
        <f t="shared" ref="C78:E80" si="3">C79</f>
        <v>490.35</v>
      </c>
      <c r="D78" s="79">
        <f t="shared" si="3"/>
        <v>1700</v>
      </c>
      <c r="E78" s="79">
        <f t="shared" si="3"/>
        <v>512.07000000000005</v>
      </c>
      <c r="F78" s="80">
        <f t="shared" ref="F78:F117" si="4">(E78*100)/D78</f>
        <v>30.121764705882356</v>
      </c>
    </row>
    <row r="79" spans="1:6" ht="13.5" thickBot="1" x14ac:dyDescent="0.25">
      <c r="A79" s="51" t="s">
        <v>64</v>
      </c>
      <c r="B79" s="52" t="s">
        <v>65</v>
      </c>
      <c r="C79" s="81">
        <f t="shared" si="3"/>
        <v>490.35</v>
      </c>
      <c r="D79" s="81">
        <f t="shared" si="3"/>
        <v>1700</v>
      </c>
      <c r="E79" s="81">
        <f t="shared" si="3"/>
        <v>512.07000000000005</v>
      </c>
      <c r="F79" s="80">
        <f t="shared" si="4"/>
        <v>30.121764705882356</v>
      </c>
    </row>
    <row r="80" spans="1:6" ht="13.5" thickBot="1" x14ac:dyDescent="0.25">
      <c r="A80" s="53" t="s">
        <v>66</v>
      </c>
      <c r="B80" s="54" t="s">
        <v>67</v>
      </c>
      <c r="C80" s="82">
        <f t="shared" si="3"/>
        <v>490.35</v>
      </c>
      <c r="D80" s="82">
        <f t="shared" si="3"/>
        <v>1700</v>
      </c>
      <c r="E80" s="82">
        <f t="shared" si="3"/>
        <v>512.07000000000005</v>
      </c>
      <c r="F80" s="80">
        <f t="shared" si="4"/>
        <v>30.121764705882356</v>
      </c>
    </row>
    <row r="81" spans="1:6" ht="14.25" thickTop="1" thickBot="1" x14ac:dyDescent="0.25">
      <c r="A81" s="55" t="s">
        <v>68</v>
      </c>
      <c r="B81" s="56" t="s">
        <v>69</v>
      </c>
      <c r="C81" s="83">
        <v>490.35</v>
      </c>
      <c r="D81" s="83">
        <v>1700</v>
      </c>
      <c r="E81" s="83">
        <v>512.07000000000005</v>
      </c>
      <c r="F81" s="80">
        <f t="shared" si="4"/>
        <v>30.121764705882356</v>
      </c>
    </row>
    <row r="82" spans="1:6" ht="13.5" thickBot="1" x14ac:dyDescent="0.25">
      <c r="A82" s="48" t="s">
        <v>80</v>
      </c>
      <c r="B82" s="48" t="s">
        <v>206</v>
      </c>
      <c r="C82" s="78"/>
      <c r="D82" s="78"/>
      <c r="E82" s="78"/>
      <c r="F82" s="80"/>
    </row>
    <row r="83" spans="1:6" ht="13.5" thickBot="1" x14ac:dyDescent="0.25">
      <c r="A83" s="49" t="s">
        <v>78</v>
      </c>
      <c r="B83" s="50" t="s">
        <v>79</v>
      </c>
      <c r="C83" s="79">
        <f t="shared" ref="C83:E85" si="5">C84</f>
        <v>6000</v>
      </c>
      <c r="D83" s="79">
        <f t="shared" si="5"/>
        <v>6000</v>
      </c>
      <c r="E83" s="79">
        <f t="shared" si="5"/>
        <v>0</v>
      </c>
      <c r="F83" s="80">
        <f t="shared" si="4"/>
        <v>0</v>
      </c>
    </row>
    <row r="84" spans="1:6" ht="13.5" thickBot="1" x14ac:dyDescent="0.25">
      <c r="A84" s="51" t="s">
        <v>95</v>
      </c>
      <c r="B84" s="52" t="s">
        <v>96</v>
      </c>
      <c r="C84" s="81">
        <f t="shared" si="5"/>
        <v>6000</v>
      </c>
      <c r="D84" s="81">
        <f t="shared" si="5"/>
        <v>6000</v>
      </c>
      <c r="E84" s="81">
        <f t="shared" si="5"/>
        <v>0</v>
      </c>
      <c r="F84" s="80">
        <f t="shared" si="4"/>
        <v>0</v>
      </c>
    </row>
    <row r="85" spans="1:6" ht="13.5" thickBot="1" x14ac:dyDescent="0.25">
      <c r="A85" s="53" t="s">
        <v>119</v>
      </c>
      <c r="B85" s="54" t="s">
        <v>120</v>
      </c>
      <c r="C85" s="82">
        <f t="shared" si="5"/>
        <v>6000</v>
      </c>
      <c r="D85" s="82">
        <f t="shared" si="5"/>
        <v>6000</v>
      </c>
      <c r="E85" s="82">
        <f t="shared" si="5"/>
        <v>0</v>
      </c>
      <c r="F85" s="80">
        <f t="shared" si="4"/>
        <v>0</v>
      </c>
    </row>
    <row r="86" spans="1:6" ht="14.25" thickTop="1" thickBot="1" x14ac:dyDescent="0.25">
      <c r="A86" s="55" t="s">
        <v>133</v>
      </c>
      <c r="B86" s="56" t="s">
        <v>134</v>
      </c>
      <c r="C86" s="83">
        <v>6000</v>
      </c>
      <c r="D86" s="83">
        <v>6000</v>
      </c>
      <c r="E86" s="83">
        <v>0</v>
      </c>
      <c r="F86" s="80">
        <f t="shared" si="4"/>
        <v>0</v>
      </c>
    </row>
    <row r="87" spans="1:6" ht="13.5" thickBot="1" x14ac:dyDescent="0.25">
      <c r="A87" s="49" t="s">
        <v>50</v>
      </c>
      <c r="B87" s="50" t="s">
        <v>51</v>
      </c>
      <c r="C87" s="79">
        <f t="shared" ref="C87:E89" si="6">C88</f>
        <v>0</v>
      </c>
      <c r="D87" s="79">
        <f t="shared" si="6"/>
        <v>6000</v>
      </c>
      <c r="E87" s="79">
        <f t="shared" si="6"/>
        <v>0</v>
      </c>
      <c r="F87" s="80">
        <f t="shared" si="4"/>
        <v>0</v>
      </c>
    </row>
    <row r="88" spans="1:6" ht="13.5" thickBot="1" x14ac:dyDescent="0.25">
      <c r="A88" s="51" t="s">
        <v>58</v>
      </c>
      <c r="B88" s="52" t="s">
        <v>59</v>
      </c>
      <c r="C88" s="81">
        <f t="shared" si="6"/>
        <v>0</v>
      </c>
      <c r="D88" s="81">
        <f t="shared" si="6"/>
        <v>6000</v>
      </c>
      <c r="E88" s="81">
        <f t="shared" si="6"/>
        <v>0</v>
      </c>
      <c r="F88" s="80">
        <f t="shared" si="4"/>
        <v>0</v>
      </c>
    </row>
    <row r="89" spans="1:6" ht="13.5" thickBot="1" x14ac:dyDescent="0.25">
      <c r="A89" s="53" t="s">
        <v>60</v>
      </c>
      <c r="B89" s="54" t="s">
        <v>61</v>
      </c>
      <c r="C89" s="82">
        <f t="shared" si="6"/>
        <v>0</v>
      </c>
      <c r="D89" s="82">
        <f t="shared" si="6"/>
        <v>6000</v>
      </c>
      <c r="E89" s="82">
        <f t="shared" si="6"/>
        <v>0</v>
      </c>
      <c r="F89" s="80">
        <f t="shared" si="4"/>
        <v>0</v>
      </c>
    </row>
    <row r="90" spans="1:6" ht="14.25" thickTop="1" thickBot="1" x14ac:dyDescent="0.25">
      <c r="A90" s="55" t="s">
        <v>62</v>
      </c>
      <c r="B90" s="56" t="s">
        <v>63</v>
      </c>
      <c r="C90" s="83">
        <v>0</v>
      </c>
      <c r="D90" s="83">
        <v>6000</v>
      </c>
      <c r="E90" s="83">
        <v>0</v>
      </c>
      <c r="F90" s="80">
        <f t="shared" si="4"/>
        <v>0</v>
      </c>
    </row>
    <row r="91" spans="1:6" ht="13.5" thickBot="1" x14ac:dyDescent="0.25">
      <c r="A91" s="48" t="s">
        <v>198</v>
      </c>
      <c r="B91" s="48" t="s">
        <v>207</v>
      </c>
      <c r="C91" s="78"/>
      <c r="D91" s="78"/>
      <c r="E91" s="78"/>
      <c r="F91" s="80"/>
    </row>
    <row r="92" spans="1:6" ht="13.5" thickBot="1" x14ac:dyDescent="0.25">
      <c r="A92" s="49" t="s">
        <v>78</v>
      </c>
      <c r="B92" s="50" t="s">
        <v>79</v>
      </c>
      <c r="C92" s="79">
        <f>C93+C96</f>
        <v>30000</v>
      </c>
      <c r="D92" s="79">
        <f>D93+D96</f>
        <v>30000</v>
      </c>
      <c r="E92" s="79">
        <f>E93+E96</f>
        <v>12970.3</v>
      </c>
      <c r="F92" s="80">
        <f t="shared" si="4"/>
        <v>43.234333333333332</v>
      </c>
    </row>
    <row r="93" spans="1:6" ht="13.5" thickBot="1" x14ac:dyDescent="0.25">
      <c r="A93" s="51" t="s">
        <v>80</v>
      </c>
      <c r="B93" s="52" t="s">
        <v>81</v>
      </c>
      <c r="C93" s="81">
        <f t="shared" ref="C93:E94" si="7">C94</f>
        <v>10000</v>
      </c>
      <c r="D93" s="81">
        <f t="shared" si="7"/>
        <v>10000</v>
      </c>
      <c r="E93" s="81">
        <f t="shared" si="7"/>
        <v>0</v>
      </c>
      <c r="F93" s="80">
        <f t="shared" si="4"/>
        <v>0</v>
      </c>
    </row>
    <row r="94" spans="1:6" ht="13.5" thickBot="1" x14ac:dyDescent="0.25">
      <c r="A94" s="53" t="s">
        <v>82</v>
      </c>
      <c r="B94" s="54" t="s">
        <v>83</v>
      </c>
      <c r="C94" s="82">
        <f t="shared" si="7"/>
        <v>10000</v>
      </c>
      <c r="D94" s="82">
        <f t="shared" si="7"/>
        <v>10000</v>
      </c>
      <c r="E94" s="82">
        <f t="shared" si="7"/>
        <v>0</v>
      </c>
      <c r="F94" s="80">
        <f t="shared" si="4"/>
        <v>0</v>
      </c>
    </row>
    <row r="95" spans="1:6" ht="14.25" thickTop="1" thickBot="1" x14ac:dyDescent="0.25">
      <c r="A95" s="55" t="s">
        <v>86</v>
      </c>
      <c r="B95" s="56" t="s">
        <v>87</v>
      </c>
      <c r="C95" s="83">
        <v>10000</v>
      </c>
      <c r="D95" s="83">
        <v>10000</v>
      </c>
      <c r="E95" s="83">
        <v>0</v>
      </c>
      <c r="F95" s="80">
        <f t="shared" si="4"/>
        <v>0</v>
      </c>
    </row>
    <row r="96" spans="1:6" ht="13.5" thickBot="1" x14ac:dyDescent="0.25">
      <c r="A96" s="51" t="s">
        <v>95</v>
      </c>
      <c r="B96" s="52" t="s">
        <v>96</v>
      </c>
      <c r="C96" s="81">
        <f>C97+C99+C101</f>
        <v>20000</v>
      </c>
      <c r="D96" s="81">
        <f>D97+D99+D101</f>
        <v>20000</v>
      </c>
      <c r="E96" s="81">
        <f>E97+E99+E101</f>
        <v>12970.3</v>
      </c>
      <c r="F96" s="80">
        <f t="shared" si="4"/>
        <v>64.851500000000001</v>
      </c>
    </row>
    <row r="97" spans="1:6" ht="13.5" thickBot="1" x14ac:dyDescent="0.25">
      <c r="A97" s="53" t="s">
        <v>107</v>
      </c>
      <c r="B97" s="54" t="s">
        <v>108</v>
      </c>
      <c r="C97" s="82">
        <f>C98</f>
        <v>20000</v>
      </c>
      <c r="D97" s="82">
        <f>D98</f>
        <v>20000</v>
      </c>
      <c r="E97" s="82">
        <f>E98</f>
        <v>7970.3</v>
      </c>
      <c r="F97" s="80">
        <f t="shared" si="4"/>
        <v>39.851500000000001</v>
      </c>
    </row>
    <row r="98" spans="1:6" ht="14.25" thickTop="1" thickBot="1" x14ac:dyDescent="0.25">
      <c r="A98" s="55" t="s">
        <v>109</v>
      </c>
      <c r="B98" s="56" t="s">
        <v>110</v>
      </c>
      <c r="C98" s="83">
        <v>20000</v>
      </c>
      <c r="D98" s="83">
        <v>20000</v>
      </c>
      <c r="E98" s="83">
        <v>7970.3</v>
      </c>
      <c r="F98" s="80">
        <f t="shared" si="4"/>
        <v>39.851500000000001</v>
      </c>
    </row>
    <row r="99" spans="1:6" ht="13.5" thickBot="1" x14ac:dyDescent="0.25">
      <c r="A99" s="53" t="s">
        <v>119</v>
      </c>
      <c r="B99" s="54" t="s">
        <v>120</v>
      </c>
      <c r="C99" s="82">
        <f>C100</f>
        <v>0</v>
      </c>
      <c r="D99" s="82">
        <f>D100</f>
        <v>0</v>
      </c>
      <c r="E99" s="82">
        <f>E100</f>
        <v>0</v>
      </c>
      <c r="F99" s="80" t="e">
        <f t="shared" si="4"/>
        <v>#DIV/0!</v>
      </c>
    </row>
    <row r="100" spans="1:6" ht="14.25" thickTop="1" thickBot="1" x14ac:dyDescent="0.25">
      <c r="A100" s="55" t="s">
        <v>121</v>
      </c>
      <c r="B100" s="56" t="s">
        <v>122</v>
      </c>
      <c r="C100" s="83">
        <v>0</v>
      </c>
      <c r="D100" s="83">
        <v>0</v>
      </c>
      <c r="E100" s="83">
        <v>0</v>
      </c>
      <c r="F100" s="80" t="e">
        <f t="shared" si="4"/>
        <v>#DIV/0!</v>
      </c>
    </row>
    <row r="101" spans="1:6" ht="13.5" thickBot="1" x14ac:dyDescent="0.25">
      <c r="A101" s="53" t="s">
        <v>143</v>
      </c>
      <c r="B101" s="54" t="s">
        <v>144</v>
      </c>
      <c r="C101" s="82">
        <f>C102</f>
        <v>0</v>
      </c>
      <c r="D101" s="82">
        <f>D102</f>
        <v>0</v>
      </c>
      <c r="E101" s="82">
        <f>E102</f>
        <v>5000</v>
      </c>
      <c r="F101" s="80" t="e">
        <f t="shared" si="4"/>
        <v>#DIV/0!</v>
      </c>
    </row>
    <row r="102" spans="1:6" ht="14.25" thickTop="1" thickBot="1" x14ac:dyDescent="0.25">
      <c r="A102" s="55" t="s">
        <v>145</v>
      </c>
      <c r="B102" s="56" t="s">
        <v>146</v>
      </c>
      <c r="C102" s="83">
        <v>0</v>
      </c>
      <c r="D102" s="83">
        <v>0</v>
      </c>
      <c r="E102" s="83">
        <v>5000</v>
      </c>
      <c r="F102" s="80" t="e">
        <f t="shared" si="4"/>
        <v>#DIV/0!</v>
      </c>
    </row>
    <row r="103" spans="1:6" ht="13.5" thickBot="1" x14ac:dyDescent="0.25">
      <c r="A103" s="49" t="s">
        <v>50</v>
      </c>
      <c r="B103" s="50" t="s">
        <v>51</v>
      </c>
      <c r="C103" s="79">
        <f t="shared" ref="C103:E105" si="8">C104</f>
        <v>1488.93</v>
      </c>
      <c r="D103" s="79">
        <f t="shared" si="8"/>
        <v>30000</v>
      </c>
      <c r="E103" s="79">
        <f t="shared" si="8"/>
        <v>12970.3</v>
      </c>
      <c r="F103" s="80">
        <f t="shared" si="4"/>
        <v>43.234333333333332</v>
      </c>
    </row>
    <row r="104" spans="1:6" ht="13.5" thickBot="1" x14ac:dyDescent="0.25">
      <c r="A104" s="51" t="s">
        <v>52</v>
      </c>
      <c r="B104" s="52" t="s">
        <v>53</v>
      </c>
      <c r="C104" s="81">
        <f t="shared" si="8"/>
        <v>1488.93</v>
      </c>
      <c r="D104" s="81">
        <f t="shared" si="8"/>
        <v>30000</v>
      </c>
      <c r="E104" s="81">
        <f t="shared" si="8"/>
        <v>12970.3</v>
      </c>
      <c r="F104" s="80">
        <f t="shared" si="4"/>
        <v>43.234333333333332</v>
      </c>
    </row>
    <row r="105" spans="1:6" ht="26.25" thickBot="1" x14ac:dyDescent="0.25">
      <c r="A105" s="53" t="s">
        <v>54</v>
      </c>
      <c r="B105" s="54" t="s">
        <v>55</v>
      </c>
      <c r="C105" s="82">
        <f t="shared" si="8"/>
        <v>1488.93</v>
      </c>
      <c r="D105" s="82">
        <f t="shared" si="8"/>
        <v>30000</v>
      </c>
      <c r="E105" s="82">
        <f t="shared" si="8"/>
        <v>12970.3</v>
      </c>
      <c r="F105" s="80">
        <f t="shared" si="4"/>
        <v>43.234333333333332</v>
      </c>
    </row>
    <row r="106" spans="1:6" ht="27" thickTop="1" thickBot="1" x14ac:dyDescent="0.25">
      <c r="A106" s="55" t="s">
        <v>56</v>
      </c>
      <c r="B106" s="56" t="s">
        <v>57</v>
      </c>
      <c r="C106" s="83">
        <v>1488.93</v>
      </c>
      <c r="D106" s="83">
        <v>30000</v>
      </c>
      <c r="E106" s="83">
        <v>12970.3</v>
      </c>
      <c r="F106" s="80">
        <f t="shared" si="4"/>
        <v>43.234333333333332</v>
      </c>
    </row>
    <row r="107" spans="1:6" ht="13.5" thickBot="1" x14ac:dyDescent="0.25">
      <c r="A107" s="48" t="s">
        <v>199</v>
      </c>
      <c r="B107" s="48" t="s">
        <v>208</v>
      </c>
      <c r="C107" s="78"/>
      <c r="D107" s="78"/>
      <c r="E107" s="78"/>
      <c r="F107" s="80"/>
    </row>
    <row r="108" spans="1:6" ht="26.25" thickBot="1" x14ac:dyDescent="0.25">
      <c r="A108" s="47" t="s">
        <v>209</v>
      </c>
      <c r="B108" s="47" t="s">
        <v>210</v>
      </c>
      <c r="C108" s="47" t="s">
        <v>43</v>
      </c>
      <c r="D108" s="47" t="s">
        <v>202</v>
      </c>
      <c r="E108" s="47" t="s">
        <v>203</v>
      </c>
      <c r="F108" s="80"/>
    </row>
    <row r="109" spans="1:6" ht="13.5" thickBot="1" x14ac:dyDescent="0.25">
      <c r="A109" s="49" t="s">
        <v>78</v>
      </c>
      <c r="B109" s="50" t="s">
        <v>79</v>
      </c>
      <c r="C109" s="79">
        <f t="shared" ref="C109:E110" si="9">C110</f>
        <v>66500</v>
      </c>
      <c r="D109" s="79">
        <f t="shared" si="9"/>
        <v>66500</v>
      </c>
      <c r="E109" s="79">
        <f t="shared" si="9"/>
        <v>57671.08</v>
      </c>
      <c r="F109" s="80">
        <f t="shared" si="4"/>
        <v>86.72342857142857</v>
      </c>
    </row>
    <row r="110" spans="1:6" ht="13.5" thickBot="1" x14ac:dyDescent="0.25">
      <c r="A110" s="51" t="s">
        <v>95</v>
      </c>
      <c r="B110" s="52" t="s">
        <v>96</v>
      </c>
      <c r="C110" s="81">
        <f t="shared" si="9"/>
        <v>66500</v>
      </c>
      <c r="D110" s="81">
        <f t="shared" si="9"/>
        <v>66500</v>
      </c>
      <c r="E110" s="81">
        <f t="shared" si="9"/>
        <v>57671.08</v>
      </c>
      <c r="F110" s="80">
        <f t="shared" si="4"/>
        <v>86.72342857142857</v>
      </c>
    </row>
    <row r="111" spans="1:6" ht="13.5" thickBot="1" x14ac:dyDescent="0.25">
      <c r="A111" s="53" t="s">
        <v>119</v>
      </c>
      <c r="B111" s="54" t="s">
        <v>120</v>
      </c>
      <c r="C111" s="82">
        <f>C112+C113</f>
        <v>66500</v>
      </c>
      <c r="D111" s="82">
        <f>D112+D113</f>
        <v>66500</v>
      </c>
      <c r="E111" s="82">
        <f>E112+E113</f>
        <v>57671.08</v>
      </c>
      <c r="F111" s="80">
        <f t="shared" si="4"/>
        <v>86.72342857142857</v>
      </c>
    </row>
    <row r="112" spans="1:6" ht="14.25" thickTop="1" thickBot="1" x14ac:dyDescent="0.25">
      <c r="A112" s="55" t="s">
        <v>121</v>
      </c>
      <c r="B112" s="56" t="s">
        <v>122</v>
      </c>
      <c r="C112" s="83">
        <v>60000</v>
      </c>
      <c r="D112" s="83">
        <v>60000</v>
      </c>
      <c r="E112" s="83">
        <v>57671.08</v>
      </c>
      <c r="F112" s="80">
        <f t="shared" si="4"/>
        <v>96.118466666666663</v>
      </c>
    </row>
    <row r="113" spans="1:6" ht="13.5" thickBot="1" x14ac:dyDescent="0.25">
      <c r="A113" s="55" t="s">
        <v>133</v>
      </c>
      <c r="B113" s="56" t="s">
        <v>134</v>
      </c>
      <c r="C113" s="83">
        <v>6500</v>
      </c>
      <c r="D113" s="83">
        <v>6500</v>
      </c>
      <c r="E113" s="83">
        <v>0</v>
      </c>
      <c r="F113" s="80">
        <f t="shared" si="4"/>
        <v>0</v>
      </c>
    </row>
    <row r="114" spans="1:6" ht="13.5" thickBot="1" x14ac:dyDescent="0.25">
      <c r="A114" s="49" t="s">
        <v>50</v>
      </c>
      <c r="B114" s="50" t="s">
        <v>51</v>
      </c>
      <c r="C114" s="79">
        <f t="shared" ref="C114:E116" si="10">C115</f>
        <v>21346.58</v>
      </c>
      <c r="D114" s="79">
        <f t="shared" si="10"/>
        <v>66500</v>
      </c>
      <c r="E114" s="79">
        <f t="shared" si="10"/>
        <v>57671.08</v>
      </c>
      <c r="F114" s="80">
        <f t="shared" si="4"/>
        <v>86.72342857142857</v>
      </c>
    </row>
    <row r="115" spans="1:6" ht="13.5" thickBot="1" x14ac:dyDescent="0.25">
      <c r="A115" s="51" t="s">
        <v>70</v>
      </c>
      <c r="B115" s="52" t="s">
        <v>71</v>
      </c>
      <c r="C115" s="81">
        <f t="shared" si="10"/>
        <v>21346.58</v>
      </c>
      <c r="D115" s="81">
        <f t="shared" si="10"/>
        <v>66500</v>
      </c>
      <c r="E115" s="81">
        <f t="shared" si="10"/>
        <v>57671.08</v>
      </c>
      <c r="F115" s="80">
        <f t="shared" si="4"/>
        <v>86.72342857142857</v>
      </c>
    </row>
    <row r="116" spans="1:6" ht="26.25" thickBot="1" x14ac:dyDescent="0.25">
      <c r="A116" s="53" t="s">
        <v>72</v>
      </c>
      <c r="B116" s="54" t="s">
        <v>73</v>
      </c>
      <c r="C116" s="82">
        <f t="shared" si="10"/>
        <v>21346.58</v>
      </c>
      <c r="D116" s="82">
        <f t="shared" si="10"/>
        <v>66500</v>
      </c>
      <c r="E116" s="82">
        <f t="shared" si="10"/>
        <v>57671.08</v>
      </c>
      <c r="F116" s="80">
        <f t="shared" si="4"/>
        <v>86.72342857142857</v>
      </c>
    </row>
    <row r="117" spans="1:6" ht="14.25" thickTop="1" thickBot="1" x14ac:dyDescent="0.25">
      <c r="A117" s="55" t="s">
        <v>74</v>
      </c>
      <c r="B117" s="56" t="s">
        <v>75</v>
      </c>
      <c r="C117" s="83">
        <v>21346.58</v>
      </c>
      <c r="D117" s="83">
        <v>66500</v>
      </c>
      <c r="E117" s="83">
        <v>57671.08</v>
      </c>
      <c r="F117" s="80">
        <f t="shared" si="4"/>
        <v>86.72342857142857</v>
      </c>
    </row>
    <row r="118" spans="1:6" ht="13.5" thickBot="1" x14ac:dyDescent="0.25">
      <c r="A118" s="48" t="s">
        <v>197</v>
      </c>
      <c r="B118" s="48" t="s">
        <v>205</v>
      </c>
      <c r="C118" s="78"/>
      <c r="D118" s="78"/>
      <c r="E118" s="78"/>
      <c r="F118" s="80"/>
    </row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s="57" customFormat="1" x14ac:dyDescent="0.2"/>
    <row r="1256" spans="1:3" s="57" customFormat="1" x14ac:dyDescent="0.2"/>
    <row r="1257" spans="1:3" s="57" customFormat="1" x14ac:dyDescent="0.2"/>
    <row r="1258" spans="1:3" s="57" customFormat="1" x14ac:dyDescent="0.2"/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  <row r="7973" s="40" customFormat="1" x14ac:dyDescent="0.2"/>
    <row r="797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2025-07-18T07:47:09Z</cp:lastPrinted>
  <dcterms:created xsi:type="dcterms:W3CDTF">2022-08-12T12:51:27Z</dcterms:created>
  <dcterms:modified xsi:type="dcterms:W3CDTF">2025-07-23T06:31:15Z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