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F119" i="15"/>
  <c r="F117" i="15"/>
  <c r="E117" i="15"/>
  <c r="D117" i="15"/>
  <c r="C117" i="15"/>
  <c r="F116" i="15"/>
  <c r="E116" i="15"/>
  <c r="D116" i="15"/>
  <c r="C116" i="15"/>
  <c r="F115" i="15"/>
  <c r="E115" i="15"/>
  <c r="D115" i="15"/>
  <c r="C115" i="15"/>
  <c r="F113" i="15"/>
  <c r="E113" i="15"/>
  <c r="D113" i="15"/>
  <c r="C113" i="15"/>
  <c r="F110" i="15"/>
  <c r="E110" i="15"/>
  <c r="D110" i="15"/>
  <c r="C110" i="15"/>
  <c r="F109" i="15"/>
  <c r="E109" i="15"/>
  <c r="D109" i="15"/>
  <c r="C109" i="15"/>
  <c r="F108" i="15"/>
  <c r="E108" i="15"/>
  <c r="D108" i="15"/>
  <c r="C108" i="15"/>
  <c r="F106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G7" i="5"/>
  <c r="F7" i="5"/>
  <c r="F6" i="5" s="1"/>
  <c r="E7" i="5"/>
  <c r="D7" i="5"/>
  <c r="C7" i="5"/>
  <c r="E6" i="5"/>
  <c r="D6" i="5"/>
  <c r="C6" i="5"/>
  <c r="L88" i="3"/>
  <c r="K88" i="3"/>
  <c r="L87" i="3"/>
  <c r="K87" i="3"/>
  <c r="J87" i="3"/>
  <c r="I87" i="3"/>
  <c r="H87" i="3"/>
  <c r="G87" i="3"/>
  <c r="L86" i="3"/>
  <c r="K86" i="3"/>
  <c r="J86" i="3"/>
  <c r="I86" i="3"/>
  <c r="H86" i="3"/>
  <c r="G86" i="3"/>
  <c r="L85" i="3"/>
  <c r="K85" i="3"/>
  <c r="L84" i="3"/>
  <c r="K84" i="3"/>
  <c r="J84" i="3"/>
  <c r="I84" i="3"/>
  <c r="H84" i="3"/>
  <c r="G84" i="3"/>
  <c r="L83" i="3"/>
  <c r="K83" i="3"/>
  <c r="L82" i="3"/>
  <c r="K82" i="3"/>
  <c r="L81" i="3"/>
  <c r="K81" i="3"/>
  <c r="L80" i="3"/>
  <c r="K80" i="3"/>
  <c r="J80" i="3"/>
  <c r="I80" i="3"/>
  <c r="H80" i="3"/>
  <c r="G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G6" i="5" l="1"/>
  <c r="H6" i="5"/>
  <c r="H7" i="5"/>
  <c r="K27" i="1"/>
</calcChain>
</file>

<file path=xl/sharedStrings.xml><?xml version="1.0" encoding="utf-8"?>
<sst xmlns="http://schemas.openxmlformats.org/spreadsheetml/2006/main" count="508" uniqueCount="221">
  <si>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</si>
  <si>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</si>
  <si>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</si>
  <si>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</si>
  <si>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</si>
  <si>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</si>
  <si>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</si>
  <si>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</si>
  <si>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</si>
  <si>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</si>
  <si>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</si>
  <si>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</si>
  <si>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</si>
  <si>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</si>
  <si>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</si>
  <si>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</si>
  <si>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</si>
  <si>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</si>
  <si>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</si>
  <si>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</si>
  <si>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</si>
  <si>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</si>
  <si>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</si>
  <si>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</si>
  <si>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</si>
  <si>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</si>
  <si>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</si>
  <si>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</si>
  <si>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</si>
  <si>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</si>
  <si>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</si>
  <si>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</si>
  <si>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</si>
  <si>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</si>
  <si>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</si>
  <si>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</si>
  <si>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</si>
  <si>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</si>
  <si>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</si>
  <si>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</si>
  <si>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</si>
  <si>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</si>
  <si>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</si>
  <si>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</si>
  <si>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</si>
  <si>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</si>
  <si>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</si>
  <si>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</si>
  <si>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</si>
  <si>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</si>
  <si>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</si>
  <si>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</si>
  <si>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</si>
  <si>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</si>
  <si>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</si>
  <si>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</si>
  <si>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</si>
  <si>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</si>
  <si>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</si>
  <si>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</si>
  <si>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</si>
  <si>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</si>
  <si>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</si>
  <si>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</si>
  <si>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</si>
  <si>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</si>
  <si>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</si>
  <si>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</si>
  <si>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</si>
  <si>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</si>
  <si>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</si>
  <si>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</si>
  <si>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</si>
  <si>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</si>
  <si>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</si>
  <si>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</si>
  <si>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</si>
  <si>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</si>
  <si>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</si>
  <si>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</si>
  <si>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</si>
  <si>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</si>
  <si>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</si>
  <si>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</si>
  <si>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</si>
  <si>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</si>
  <si>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</si>
  <si>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</si>
  <si>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</si>
  <si>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</si>
  <si>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</si>
  <si>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</si>
  <si>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</si>
  <si>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</si>
  <si>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</si>
  <si>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</si>
  <si>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</si>
  <si>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</si>
  <si>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</si>
  <si>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</si>
  <si>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</si>
  <si>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</si>
  <si>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</si>
  <si>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</si>
  <si>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</si>
  <si>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</si>
  <si>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</si>
  <si>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</si>
  <si>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</si>
  <si>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</si>
  <si>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</si>
  <si>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</si>
  <si>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</si>
  <si>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</si>
  <si>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</si>
  <si>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</si>
  <si>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</si>
  <si>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</si>
  <si>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</si>
  <si>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</si>
  <si>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</si>
  <si>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</si>
  <si>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</si>
  <si>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</si>
  <si>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</si>
  <si>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</si>
  <si>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</si>
  <si>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</si>
  <si>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</si>
  <si>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</si>
  <si>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</si>
  <si>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</si>
  <si>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</si>
  <si>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</si>
  <si>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</si>
  <si>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</si>
  <si>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</si>
  <si>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</si>
  <si>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</si>
  <si>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</si>
  <si>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</si>
  <si>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</si>
  <si>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</si>
  <si>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</si>
  <si>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</si>
  <si>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</si>
  <si>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</si>
  <si>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</si>
  <si>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</si>
  <si>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</si>
  <si>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</si>
  <si>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</si>
  <si>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</si>
  <si>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</si>
  <si>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</si>
  <si>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</si>
  <si>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</si>
  <si>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</si>
  <si>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</si>
  <si>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</si>
  <si>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</si>
  <si>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</si>
  <si>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</si>
  <si>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</si>
  <si>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</si>
  <si>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</si>
  <si>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</si>
  <si>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</si>
  <si>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</si>
  <si>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</si>
  <si>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</si>
  <si>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</si>
  <si>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</si>
  <si>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</si>
  <si>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</si>
  <si>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</si>
  <si>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</si>
  <si>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</si>
  <si>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</si>
  <si>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</si>
  <si>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</si>
  <si>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</si>
  <si>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</si>
  <si>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</si>
  <si>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</si>
  <si>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</si>
  <si>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</si>
  <si>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</si>
  <si>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</si>
  <si>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</si>
  <si>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</si>
  <si>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</si>
  <si>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</si>
  <si>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</si>
  <si>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</si>
  <si>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</si>
  <si>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</si>
  <si>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</si>
  <si>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</si>
  <si>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</si>
  <si>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</si>
  <si>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</si>
  <si>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</si>
  <si>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</si>
  <si>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</si>
  <si>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21004 SPLIT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</si>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</sst>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7426638.8499999996</v>
      </c>
      <c r="H10" s="86">
        <v>16098994</v>
      </c>
      <c r="I10" s="86">
        <v>16098994</v>
      </c>
      <c r="J10" s="86">
        <v>9619181.5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7426638.8499999996</v>
      </c>
      <c r="H12" s="87">
        <f t="shared" ref="H12:J12" si="0">H10+H11</f>
        <v>16098994</v>
      </c>
      <c r="I12" s="87">
        <f t="shared" si="0"/>
        <v>16098994</v>
      </c>
      <c r="J12" s="87">
        <f t="shared" si="0"/>
        <v>9619181.5</v>
      </c>
      <c r="K12" s="88">
        <f>J12/G12*100</f>
        <v>129.522677678072</v>
      </c>
      <c r="L12" s="88">
        <f>J12/I12*100</f>
        <v>59.750202403951448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7418750.8499999996</v>
      </c>
      <c r="H13" s="86">
        <v>15961364</v>
      </c>
      <c r="I13" s="86">
        <v>15961364</v>
      </c>
      <c r="J13" s="86">
        <v>9610835.3699999992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10496.12</v>
      </c>
      <c r="H14" s="86">
        <v>137630</v>
      </c>
      <c r="I14" s="86">
        <v>137630</v>
      </c>
      <c r="J14" s="86">
        <v>14099.58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7429246.9699999997</v>
      </c>
      <c r="H15" s="87">
        <f t="shared" ref="H15:J15" si="1">H13+H14</f>
        <v>16098994</v>
      </c>
      <c r="I15" s="87">
        <f t="shared" si="1"/>
        <v>16098994</v>
      </c>
      <c r="J15" s="87">
        <f t="shared" si="1"/>
        <v>9624934.9499999993</v>
      </c>
      <c r="K15" s="88">
        <f>J15/G15*100</f>
        <v>129.55465054353999</v>
      </c>
      <c r="L15" s="88">
        <f>J15/I15*100</f>
        <v>59.785940351303907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-2608.1200000001118</v>
      </c>
      <c r="H16" s="90">
        <f t="shared" ref="H16:J16" si="2">H12-H15</f>
        <v>0</v>
      </c>
      <c r="I16" s="90">
        <f t="shared" si="2"/>
        <v>0</v>
      </c>
      <c r="J16" s="90">
        <f t="shared" si="2"/>
        <v>-5753.4499999992549</v>
      </c>
      <c r="K16" s="88">
        <f>J16/G16*100</f>
        <v>220.597595202637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11817.12</v>
      </c>
      <c r="H24" s="86">
        <v>0</v>
      </c>
      <c r="I24" s="86">
        <v>0</v>
      </c>
      <c r="J24" s="86">
        <v>10382.44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-9209</v>
      </c>
      <c r="H25" s="86">
        <v>0</v>
      </c>
      <c r="I25" s="86">
        <v>0</v>
      </c>
      <c r="J25" s="86">
        <v>-4628.99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2608.1200000000008</v>
      </c>
      <c r="H26" s="94">
        <f t="shared" ref="H26:J26" si="4">H24+H25</f>
        <v>0</v>
      </c>
      <c r="I26" s="94">
        <f t="shared" si="4"/>
        <v>0</v>
      </c>
      <c r="J26" s="94">
        <f t="shared" si="4"/>
        <v>5753.4500000000007</v>
      </c>
      <c r="K26" s="93">
        <f>J26/G26*100</f>
        <v>220.59759520267468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-1.1095835361629725E-10</v>
      </c>
      <c r="H27" s="94">
        <f t="shared" ref="H27:J27" si="5">H16+H26</f>
        <v>0</v>
      </c>
      <c r="I27" s="94">
        <f t="shared" si="5"/>
        <v>0</v>
      </c>
      <c r="J27" s="94">
        <f t="shared" si="5"/>
        <v>7.4578565545380116E-10</v>
      </c>
      <c r="K27" s="93">
        <f>J27/G27*100</f>
        <v>-672.13114754098365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9"/>
  <sheetViews>
    <sheetView topLeftCell="A7" zoomScale="90" zoomScaleNormal="90" workbookViewId="0">
      <selection activeCell="J65" sqref="J6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7426638.8499999996</v>
      </c>
      <c r="H10" s="65">
        <f>H11</f>
        <v>16098994</v>
      </c>
      <c r="I10" s="65">
        <f>I11</f>
        <v>16098994</v>
      </c>
      <c r="J10" s="65">
        <f>J11</f>
        <v>9619181.5</v>
      </c>
      <c r="K10" s="69">
        <f t="shared" ref="K10:K24" si="0">(J10*100)/G10</f>
        <v>129.52267767807237</v>
      </c>
      <c r="L10" s="69">
        <f t="shared" ref="L10:L24" si="1">(J10*100)/I10</f>
        <v>59.750202403951455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7426638.8499999996</v>
      </c>
      <c r="H11" s="65">
        <f>H12+H15+H18+H21</f>
        <v>16098994</v>
      </c>
      <c r="I11" s="65">
        <f>I12+I15+I18+I21</f>
        <v>16098994</v>
      </c>
      <c r="J11" s="65">
        <f>J12+J15+J18+J21</f>
        <v>9619181.5</v>
      </c>
      <c r="K11" s="65">
        <f t="shared" si="0"/>
        <v>129.52267767807237</v>
      </c>
      <c r="L11" s="65">
        <f t="shared" si="1"/>
        <v>59.750202403951455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24175.47</v>
      </c>
      <c r="H12" s="65">
        <f t="shared" si="2"/>
        <v>42000</v>
      </c>
      <c r="I12" s="65">
        <f t="shared" si="2"/>
        <v>42000</v>
      </c>
      <c r="J12" s="65">
        <f t="shared" si="2"/>
        <v>15316.94</v>
      </c>
      <c r="K12" s="65">
        <f t="shared" si="0"/>
        <v>63.357361821714321</v>
      </c>
      <c r="L12" s="65">
        <f t="shared" si="1"/>
        <v>36.46890476190476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24175.47</v>
      </c>
      <c r="H13" s="65">
        <f t="shared" si="2"/>
        <v>42000</v>
      </c>
      <c r="I13" s="65">
        <f t="shared" si="2"/>
        <v>42000</v>
      </c>
      <c r="J13" s="65">
        <f t="shared" si="2"/>
        <v>15316.94</v>
      </c>
      <c r="K13" s="65">
        <f t="shared" si="0"/>
        <v>63.357361821714321</v>
      </c>
      <c r="L13" s="65">
        <f t="shared" si="1"/>
        <v>36.46890476190476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24175.47</v>
      </c>
      <c r="H14" s="66">
        <v>42000</v>
      </c>
      <c r="I14" s="66">
        <v>42000</v>
      </c>
      <c r="J14" s="66">
        <v>15316.94</v>
      </c>
      <c r="K14" s="66">
        <f t="shared" si="0"/>
        <v>63.357361821714321</v>
      </c>
      <c r="L14" s="66">
        <f t="shared" si="1"/>
        <v>36.46890476190476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66</v>
      </c>
      <c r="I15" s="65">
        <f t="shared" si="3"/>
        <v>66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66</v>
      </c>
      <c r="I16" s="65">
        <f t="shared" si="3"/>
        <v>66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66</v>
      </c>
      <c r="I17" s="66">
        <v>66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4115</v>
      </c>
      <c r="I18" s="65">
        <f t="shared" si="4"/>
        <v>4115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4115</v>
      </c>
      <c r="I19" s="65">
        <f t="shared" si="4"/>
        <v>4115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4115</v>
      </c>
      <c r="I20" s="66">
        <v>4115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7402463.3799999999</v>
      </c>
      <c r="H21" s="65">
        <f>H22</f>
        <v>16052813</v>
      </c>
      <c r="I21" s="65">
        <f>I22</f>
        <v>16052813</v>
      </c>
      <c r="J21" s="65">
        <f>J22</f>
        <v>9603864.5600000005</v>
      </c>
      <c r="K21" s="65">
        <f t="shared" si="0"/>
        <v>129.73876488126578</v>
      </c>
      <c r="L21" s="65">
        <f t="shared" si="1"/>
        <v>59.826676857196304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7402463.3799999999</v>
      </c>
      <c r="H22" s="65">
        <f>H23+H24</f>
        <v>16052813</v>
      </c>
      <c r="I22" s="65">
        <f>I23+I24</f>
        <v>16052813</v>
      </c>
      <c r="J22" s="65">
        <f>J23+J24</f>
        <v>9603864.5600000005</v>
      </c>
      <c r="K22" s="65">
        <f t="shared" si="0"/>
        <v>129.73876488126578</v>
      </c>
      <c r="L22" s="65">
        <f t="shared" si="1"/>
        <v>59.826676857196304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7394575.3799999999</v>
      </c>
      <c r="H23" s="66">
        <v>15917898</v>
      </c>
      <c r="I23" s="66">
        <v>15917898</v>
      </c>
      <c r="J23" s="66">
        <v>9596433.9800000004</v>
      </c>
      <c r="K23" s="66">
        <f t="shared" si="0"/>
        <v>129.77667393796992</v>
      </c>
      <c r="L23" s="66">
        <f t="shared" si="1"/>
        <v>60.287067928190019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7888</v>
      </c>
      <c r="H24" s="66">
        <v>134915</v>
      </c>
      <c r="I24" s="66">
        <v>134915</v>
      </c>
      <c r="J24" s="66">
        <v>7430.58</v>
      </c>
      <c r="K24" s="66">
        <f t="shared" si="0"/>
        <v>94.201064908722103</v>
      </c>
      <c r="L24" s="66">
        <f t="shared" si="1"/>
        <v>5.5076010821628429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G30+G78</f>
        <v>7429246.9699999997</v>
      </c>
      <c r="H29" s="65">
        <f>H30+H78</f>
        <v>16098994</v>
      </c>
      <c r="I29" s="65">
        <f>I30+I78</f>
        <v>16098994</v>
      </c>
      <c r="J29" s="65">
        <f>J30+J78</f>
        <v>9624934.9499999993</v>
      </c>
      <c r="K29" s="70">
        <f t="shared" ref="K29:K60" si="5">(J29*100)/G29</f>
        <v>129.55465054353954</v>
      </c>
      <c r="L29" s="70">
        <f t="shared" ref="L29:L60" si="6">(J29*100)/I29</f>
        <v>59.785940351303935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G31+G40+G72</f>
        <v>7418750.8499999996</v>
      </c>
      <c r="H30" s="65">
        <f>H31+H40+H72</f>
        <v>15961364</v>
      </c>
      <c r="I30" s="65">
        <f>I31+I40+I72</f>
        <v>15961364</v>
      </c>
      <c r="J30" s="65">
        <f>J31+J40+J72</f>
        <v>9610835.3699999992</v>
      </c>
      <c r="K30" s="65">
        <f t="shared" si="5"/>
        <v>129.54789241911257</v>
      </c>
      <c r="L30" s="65">
        <f t="shared" si="6"/>
        <v>60.213120695699942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6225201.1099999994</v>
      </c>
      <c r="H31" s="65">
        <f>H32+H35+H37</f>
        <v>13210850</v>
      </c>
      <c r="I31" s="65">
        <f>I32+I35+I37</f>
        <v>13210850</v>
      </c>
      <c r="J31" s="65">
        <f>J32+J35+J37</f>
        <v>7348592.8799999999</v>
      </c>
      <c r="K31" s="65">
        <f t="shared" si="5"/>
        <v>118.0458711317039</v>
      </c>
      <c r="L31" s="65">
        <f t="shared" si="6"/>
        <v>55.625435759243352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5155633.1900000004</v>
      </c>
      <c r="H32" s="65">
        <f>H33+H34</f>
        <v>10904980</v>
      </c>
      <c r="I32" s="65">
        <f>I33+I34</f>
        <v>10904980</v>
      </c>
      <c r="J32" s="65">
        <f>J33+J34</f>
        <v>6117127.6899999995</v>
      </c>
      <c r="K32" s="65">
        <f t="shared" si="5"/>
        <v>118.64939697154831</v>
      </c>
      <c r="L32" s="65">
        <f t="shared" si="6"/>
        <v>56.094808885481676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5111649.95</v>
      </c>
      <c r="H33" s="66">
        <v>10806144</v>
      </c>
      <c r="I33" s="66">
        <v>10806144</v>
      </c>
      <c r="J33" s="66">
        <v>6054630.4199999999</v>
      </c>
      <c r="K33" s="66">
        <f t="shared" si="5"/>
        <v>118.44767304537353</v>
      </c>
      <c r="L33" s="66">
        <f t="shared" si="6"/>
        <v>56.029518207419777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43983.24</v>
      </c>
      <c r="H34" s="66">
        <v>98836</v>
      </c>
      <c r="I34" s="66">
        <v>98836</v>
      </c>
      <c r="J34" s="66">
        <v>62497.27</v>
      </c>
      <c r="K34" s="66">
        <f t="shared" si="5"/>
        <v>142.09337465816526</v>
      </c>
      <c r="L34" s="66">
        <f t="shared" si="6"/>
        <v>63.233305678093004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242234.52</v>
      </c>
      <c r="H35" s="65">
        <f>H36</f>
        <v>479350</v>
      </c>
      <c r="I35" s="65">
        <f>I36</f>
        <v>479350</v>
      </c>
      <c r="J35" s="65">
        <f>J36</f>
        <v>242750.36</v>
      </c>
      <c r="K35" s="65">
        <f t="shared" si="5"/>
        <v>100.21295065624834</v>
      </c>
      <c r="L35" s="65">
        <f t="shared" si="6"/>
        <v>50.641568791071244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242234.52</v>
      </c>
      <c r="H36" s="66">
        <v>479350</v>
      </c>
      <c r="I36" s="66">
        <v>479350</v>
      </c>
      <c r="J36" s="66">
        <v>242750.36</v>
      </c>
      <c r="K36" s="66">
        <f t="shared" si="5"/>
        <v>100.21295065624834</v>
      </c>
      <c r="L36" s="66">
        <f t="shared" si="6"/>
        <v>50.641568791071244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827333.39999999991</v>
      </c>
      <c r="H37" s="65">
        <f>H38+H39</f>
        <v>1826520</v>
      </c>
      <c r="I37" s="65">
        <f>I38+I39</f>
        <v>1826520</v>
      </c>
      <c r="J37" s="65">
        <f>J38+J39</f>
        <v>988714.83</v>
      </c>
      <c r="K37" s="65">
        <f t="shared" si="5"/>
        <v>119.50621478596176</v>
      </c>
      <c r="L37" s="65">
        <f t="shared" si="6"/>
        <v>54.13107056040996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13801.58</v>
      </c>
      <c r="H38" s="66">
        <v>27198</v>
      </c>
      <c r="I38" s="66">
        <v>27198</v>
      </c>
      <c r="J38" s="66">
        <v>17633.72</v>
      </c>
      <c r="K38" s="66">
        <f t="shared" si="5"/>
        <v>127.7659514345459</v>
      </c>
      <c r="L38" s="66">
        <f t="shared" si="6"/>
        <v>64.83462019266122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813531.82</v>
      </c>
      <c r="H39" s="66">
        <v>1799322</v>
      </c>
      <c r="I39" s="66">
        <v>1799322</v>
      </c>
      <c r="J39" s="66">
        <v>971081.11</v>
      </c>
      <c r="K39" s="66">
        <f t="shared" si="5"/>
        <v>119.36608822504326</v>
      </c>
      <c r="L39" s="66">
        <f t="shared" si="6"/>
        <v>53.969278983972849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G41+G46+G52+G62+G64</f>
        <v>1184675.74</v>
      </c>
      <c r="H40" s="65">
        <f>H41+H46+H52+H62+H64</f>
        <v>2733930</v>
      </c>
      <c r="I40" s="65">
        <f>I41+I46+I52+I62+I64</f>
        <v>2733930</v>
      </c>
      <c r="J40" s="65">
        <f>J41+J46+J52+J62+J64</f>
        <v>2253207.46</v>
      </c>
      <c r="K40" s="65">
        <f t="shared" si="5"/>
        <v>190.19613417592225</v>
      </c>
      <c r="L40" s="65">
        <f t="shared" si="6"/>
        <v>82.416428365027627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151212.26999999999</v>
      </c>
      <c r="H41" s="65">
        <f>H42+H43+H44+H45</f>
        <v>301780</v>
      </c>
      <c r="I41" s="65">
        <f>I42+I43+I44+I45</f>
        <v>301780</v>
      </c>
      <c r="J41" s="65">
        <f>J42+J43+J44+J45</f>
        <v>146154.21999999997</v>
      </c>
      <c r="K41" s="65">
        <f t="shared" si="5"/>
        <v>96.655000285360444</v>
      </c>
      <c r="L41" s="65">
        <f t="shared" si="6"/>
        <v>48.430717741401018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6246</v>
      </c>
      <c r="H42" s="66">
        <v>14158</v>
      </c>
      <c r="I42" s="66">
        <v>14158</v>
      </c>
      <c r="J42" s="66">
        <v>5823.68</v>
      </c>
      <c r="K42" s="66">
        <f t="shared" si="5"/>
        <v>93.238552673711169</v>
      </c>
      <c r="L42" s="66">
        <f t="shared" si="6"/>
        <v>41.133493431275603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142060.26999999999</v>
      </c>
      <c r="H43" s="66">
        <v>279622</v>
      </c>
      <c r="I43" s="66">
        <v>279622</v>
      </c>
      <c r="J43" s="66">
        <v>137147.99</v>
      </c>
      <c r="K43" s="66">
        <f t="shared" si="5"/>
        <v>96.542115540115475</v>
      </c>
      <c r="L43" s="66">
        <f t="shared" si="6"/>
        <v>49.047639313072651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2431</v>
      </c>
      <c r="H44" s="66">
        <v>7000</v>
      </c>
      <c r="I44" s="66">
        <v>7000</v>
      </c>
      <c r="J44" s="66">
        <v>2785.55</v>
      </c>
      <c r="K44" s="66">
        <f t="shared" si="5"/>
        <v>114.58453311394487</v>
      </c>
      <c r="L44" s="66">
        <f t="shared" si="6"/>
        <v>39.793571428571425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475</v>
      </c>
      <c r="H45" s="66">
        <v>1000</v>
      </c>
      <c r="I45" s="66">
        <v>1000</v>
      </c>
      <c r="J45" s="66">
        <v>397</v>
      </c>
      <c r="K45" s="66">
        <f t="shared" si="5"/>
        <v>83.578947368421055</v>
      </c>
      <c r="L45" s="66">
        <f t="shared" si="6"/>
        <v>39.700000000000003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</f>
        <v>151992</v>
      </c>
      <c r="H46" s="65">
        <f>H47+H48+H49+H50+H51</f>
        <v>488445</v>
      </c>
      <c r="I46" s="65">
        <f>I47+I48+I49+I50+I51</f>
        <v>488445</v>
      </c>
      <c r="J46" s="65">
        <f>J47+J48+J49+J50+J51</f>
        <v>163375.77000000002</v>
      </c>
      <c r="K46" s="65">
        <f t="shared" si="5"/>
        <v>107.48971656402969</v>
      </c>
      <c r="L46" s="65">
        <f t="shared" si="6"/>
        <v>33.448140527592663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88372</v>
      </c>
      <c r="H47" s="66">
        <v>173000</v>
      </c>
      <c r="I47" s="66">
        <v>173000</v>
      </c>
      <c r="J47" s="66">
        <v>89433.47</v>
      </c>
      <c r="K47" s="66">
        <f t="shared" si="5"/>
        <v>101.20113836961934</v>
      </c>
      <c r="L47" s="66">
        <f t="shared" si="6"/>
        <v>51.695647398843931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57060</v>
      </c>
      <c r="H48" s="66">
        <v>300060</v>
      </c>
      <c r="I48" s="66">
        <v>300060</v>
      </c>
      <c r="J48" s="66">
        <v>71101.440000000002</v>
      </c>
      <c r="K48" s="66">
        <f t="shared" si="5"/>
        <v>124.60820189274448</v>
      </c>
      <c r="L48" s="66">
        <f t="shared" si="6"/>
        <v>23.695740851829633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3232</v>
      </c>
      <c r="H49" s="66">
        <v>10900</v>
      </c>
      <c r="I49" s="66">
        <v>10900</v>
      </c>
      <c r="J49" s="66">
        <v>2089.14</v>
      </c>
      <c r="K49" s="66">
        <f t="shared" si="5"/>
        <v>64.63923267326733</v>
      </c>
      <c r="L49" s="66">
        <f t="shared" si="6"/>
        <v>19.166422018348623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1474</v>
      </c>
      <c r="H50" s="66">
        <v>2327</v>
      </c>
      <c r="I50" s="66">
        <v>2327</v>
      </c>
      <c r="J50" s="66">
        <v>751.72</v>
      </c>
      <c r="K50" s="66">
        <f t="shared" si="5"/>
        <v>50.998643147896878</v>
      </c>
      <c r="L50" s="66">
        <f t="shared" si="6"/>
        <v>32.304254404813065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1854</v>
      </c>
      <c r="H51" s="66">
        <v>2158</v>
      </c>
      <c r="I51" s="66">
        <v>2158</v>
      </c>
      <c r="J51" s="66">
        <v>0</v>
      </c>
      <c r="K51" s="66">
        <f t="shared" si="5"/>
        <v>0</v>
      </c>
      <c r="L51" s="66">
        <f t="shared" si="6"/>
        <v>0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G53+G54+G55+G56+G57+G58+G59+G60+G61</f>
        <v>853753</v>
      </c>
      <c r="H52" s="65">
        <f>H53+H54+H55+H56+H57+H58+H59+H60+H61</f>
        <v>1887010</v>
      </c>
      <c r="I52" s="65">
        <f>I53+I54+I55+I56+I57+I58+I59+I60+I61</f>
        <v>1887010</v>
      </c>
      <c r="J52" s="65">
        <f>J53+J54+J55+J56+J57+J58+J59+J60+J61</f>
        <v>1926164.4199999997</v>
      </c>
      <c r="K52" s="65">
        <f t="shared" si="5"/>
        <v>225.61143796859278</v>
      </c>
      <c r="L52" s="65">
        <f t="shared" si="6"/>
        <v>102.07494501883933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453209</v>
      </c>
      <c r="H53" s="66">
        <v>1049073</v>
      </c>
      <c r="I53" s="66">
        <v>1049073</v>
      </c>
      <c r="J53" s="66">
        <v>554211.77</v>
      </c>
      <c r="K53" s="66">
        <f t="shared" si="5"/>
        <v>122.28613509440457</v>
      </c>
      <c r="L53" s="66">
        <f t="shared" si="6"/>
        <v>52.828713540430456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14078</v>
      </c>
      <c r="H54" s="66">
        <v>40217</v>
      </c>
      <c r="I54" s="66">
        <v>40217</v>
      </c>
      <c r="J54" s="66">
        <v>53307.41</v>
      </c>
      <c r="K54" s="66">
        <f t="shared" si="5"/>
        <v>378.65755078846428</v>
      </c>
      <c r="L54" s="66">
        <f t="shared" si="6"/>
        <v>132.54944426486313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7209</v>
      </c>
      <c r="H55" s="66">
        <v>13816</v>
      </c>
      <c r="I55" s="66">
        <v>13816</v>
      </c>
      <c r="J55" s="66">
        <v>1598.85</v>
      </c>
      <c r="K55" s="66">
        <f t="shared" si="5"/>
        <v>22.178526841448189</v>
      </c>
      <c r="L55" s="66">
        <f t="shared" si="6"/>
        <v>11.572452229299364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23264</v>
      </c>
      <c r="H56" s="66">
        <v>45647</v>
      </c>
      <c r="I56" s="66">
        <v>45647</v>
      </c>
      <c r="J56" s="66">
        <v>20536.7</v>
      </c>
      <c r="K56" s="66">
        <f t="shared" si="5"/>
        <v>88.276736588720766</v>
      </c>
      <c r="L56" s="66">
        <f t="shared" si="6"/>
        <v>44.990251276097005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18887</v>
      </c>
      <c r="H57" s="66">
        <v>59725</v>
      </c>
      <c r="I57" s="66">
        <v>59725</v>
      </c>
      <c r="J57" s="66">
        <v>27990.91</v>
      </c>
      <c r="K57" s="66">
        <f t="shared" si="5"/>
        <v>148.20199078731403</v>
      </c>
      <c r="L57" s="66">
        <f t="shared" si="6"/>
        <v>46.866320636249476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809</v>
      </c>
      <c r="H58" s="66">
        <v>17160</v>
      </c>
      <c r="I58" s="66">
        <v>17160</v>
      </c>
      <c r="J58" s="66">
        <v>21827</v>
      </c>
      <c r="K58" s="66">
        <f t="shared" si="5"/>
        <v>2698.0222496909764</v>
      </c>
      <c r="L58" s="66">
        <f t="shared" si="6"/>
        <v>127.1969696969697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317446</v>
      </c>
      <c r="H59" s="66">
        <v>615174</v>
      </c>
      <c r="I59" s="66">
        <v>615174</v>
      </c>
      <c r="J59" s="66">
        <v>1224088.3899999999</v>
      </c>
      <c r="K59" s="66">
        <f t="shared" si="5"/>
        <v>385.60523364603745</v>
      </c>
      <c r="L59" s="66">
        <f t="shared" si="6"/>
        <v>198.98246512368857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10</v>
      </c>
      <c r="H60" s="66">
        <v>66</v>
      </c>
      <c r="I60" s="66">
        <v>66</v>
      </c>
      <c r="J60" s="66">
        <v>9.9600000000000009</v>
      </c>
      <c r="K60" s="66">
        <f t="shared" si="5"/>
        <v>99.6</v>
      </c>
      <c r="L60" s="66">
        <f t="shared" si="6"/>
        <v>15.090909090909092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18841</v>
      </c>
      <c r="H61" s="66">
        <v>46132</v>
      </c>
      <c r="I61" s="66">
        <v>46132</v>
      </c>
      <c r="J61" s="66">
        <v>22593.43</v>
      </c>
      <c r="K61" s="66">
        <f t="shared" ref="K61:K88" si="7">(J61*100)/G61</f>
        <v>119.91629955947137</v>
      </c>
      <c r="L61" s="66">
        <f t="shared" ref="L61:L88" si="8">(J61*100)/I61</f>
        <v>48.975613457036332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</f>
        <v>1834</v>
      </c>
      <c r="H62" s="65">
        <f>H63</f>
        <v>3318</v>
      </c>
      <c r="I62" s="65">
        <f>I63</f>
        <v>3318</v>
      </c>
      <c r="J62" s="65">
        <f>J63</f>
        <v>1501.74</v>
      </c>
      <c r="K62" s="65">
        <f t="shared" si="7"/>
        <v>81.883315158124319</v>
      </c>
      <c r="L62" s="65">
        <f t="shared" si="8"/>
        <v>45.260397830018086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1834</v>
      </c>
      <c r="H63" s="66">
        <v>3318</v>
      </c>
      <c r="I63" s="66">
        <v>3318</v>
      </c>
      <c r="J63" s="66">
        <v>1501.74</v>
      </c>
      <c r="K63" s="66">
        <f t="shared" si="7"/>
        <v>81.883315158124319</v>
      </c>
      <c r="L63" s="66">
        <f t="shared" si="8"/>
        <v>45.260397830018086</v>
      </c>
    </row>
    <row r="64" spans="2:12" x14ac:dyDescent="0.25">
      <c r="B64" s="65"/>
      <c r="C64" s="65"/>
      <c r="D64" s="65" t="s">
        <v>145</v>
      </c>
      <c r="E64" s="65"/>
      <c r="F64" s="65" t="s">
        <v>146</v>
      </c>
      <c r="G64" s="65">
        <f>G65+G66+G67+G68+G69+G70+G71</f>
        <v>25884.47</v>
      </c>
      <c r="H64" s="65">
        <f>H65+H66+H67+H68+H69+H70+H71</f>
        <v>53377</v>
      </c>
      <c r="I64" s="65">
        <f>I65+I66+I67+I68+I69+I70+I71</f>
        <v>53377</v>
      </c>
      <c r="J64" s="65">
        <f>J65+J66+J67+J68+J69+J70+J71</f>
        <v>16011.31</v>
      </c>
      <c r="K64" s="65">
        <f t="shared" si="7"/>
        <v>61.856819938750917</v>
      </c>
      <c r="L64" s="65">
        <f t="shared" si="8"/>
        <v>29.996646495681659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24175.47</v>
      </c>
      <c r="H65" s="66">
        <v>44327</v>
      </c>
      <c r="I65" s="66">
        <v>44327</v>
      </c>
      <c r="J65" s="66">
        <v>14401.39</v>
      </c>
      <c r="K65" s="66">
        <f t="shared" si="7"/>
        <v>59.570258613379593</v>
      </c>
      <c r="L65" s="66">
        <f t="shared" si="8"/>
        <v>32.488979628668758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643</v>
      </c>
      <c r="H66" s="66">
        <v>2489</v>
      </c>
      <c r="I66" s="66">
        <v>2489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164</v>
      </c>
      <c r="H67" s="66">
        <v>531</v>
      </c>
      <c r="I67" s="66">
        <v>531</v>
      </c>
      <c r="J67" s="66">
        <v>295.32</v>
      </c>
      <c r="K67" s="66">
        <f t="shared" si="7"/>
        <v>180.07317073170731</v>
      </c>
      <c r="L67" s="66">
        <f t="shared" si="8"/>
        <v>55.61581920903955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0</v>
      </c>
      <c r="H68" s="66">
        <v>14</v>
      </c>
      <c r="I68" s="66">
        <v>14</v>
      </c>
      <c r="J68" s="66">
        <v>0</v>
      </c>
      <c r="K68" s="66" t="e">
        <f t="shared" si="7"/>
        <v>#DIV/0!</v>
      </c>
      <c r="L68" s="66">
        <f t="shared" si="8"/>
        <v>0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0</v>
      </c>
      <c r="H69" s="66">
        <v>3318</v>
      </c>
      <c r="I69" s="66">
        <v>3318</v>
      </c>
      <c r="J69" s="66">
        <v>0</v>
      </c>
      <c r="K69" s="66" t="e">
        <f t="shared" si="7"/>
        <v>#DIV/0!</v>
      </c>
      <c r="L69" s="66">
        <f t="shared" si="8"/>
        <v>0</v>
      </c>
    </row>
    <row r="70" spans="2:12" x14ac:dyDescent="0.25">
      <c r="B70" s="66"/>
      <c r="C70" s="66"/>
      <c r="D70" s="66"/>
      <c r="E70" s="66" t="s">
        <v>157</v>
      </c>
      <c r="F70" s="66" t="s">
        <v>158</v>
      </c>
      <c r="G70" s="66">
        <v>0</v>
      </c>
      <c r="H70" s="66">
        <v>398</v>
      </c>
      <c r="I70" s="66">
        <v>398</v>
      </c>
      <c r="J70" s="66">
        <v>0</v>
      </c>
      <c r="K70" s="66" t="e">
        <f t="shared" si="7"/>
        <v>#DIV/0!</v>
      </c>
      <c r="L70" s="66">
        <f t="shared" si="8"/>
        <v>0</v>
      </c>
    </row>
    <row r="71" spans="2:12" x14ac:dyDescent="0.25">
      <c r="B71" s="66"/>
      <c r="C71" s="66"/>
      <c r="D71" s="66"/>
      <c r="E71" s="66" t="s">
        <v>159</v>
      </c>
      <c r="F71" s="66" t="s">
        <v>146</v>
      </c>
      <c r="G71" s="66">
        <v>902</v>
      </c>
      <c r="H71" s="66">
        <v>2300</v>
      </c>
      <c r="I71" s="66">
        <v>2300</v>
      </c>
      <c r="J71" s="66">
        <v>1314.6</v>
      </c>
      <c r="K71" s="66">
        <f t="shared" si="7"/>
        <v>145.74279379157429</v>
      </c>
      <c r="L71" s="66">
        <f t="shared" si="8"/>
        <v>57.156521739130433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8874</v>
      </c>
      <c r="H72" s="65">
        <f>H73+H75</f>
        <v>16584</v>
      </c>
      <c r="I72" s="65">
        <f>I73+I75</f>
        <v>16584</v>
      </c>
      <c r="J72" s="65">
        <f>J73+J75</f>
        <v>9035.0299999999988</v>
      </c>
      <c r="K72" s="65">
        <f t="shared" si="7"/>
        <v>101.81462700022537</v>
      </c>
      <c r="L72" s="65">
        <f t="shared" si="8"/>
        <v>54.480402797877474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1754</v>
      </c>
      <c r="H73" s="65">
        <f>H74</f>
        <v>3022</v>
      </c>
      <c r="I73" s="65">
        <f>I74</f>
        <v>3022</v>
      </c>
      <c r="J73" s="65">
        <f>J74</f>
        <v>1407.54</v>
      </c>
      <c r="K73" s="65">
        <f t="shared" si="7"/>
        <v>80.247434435575826</v>
      </c>
      <c r="L73" s="65">
        <f t="shared" si="8"/>
        <v>46.576439444076769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1754</v>
      </c>
      <c r="H74" s="66">
        <v>3022</v>
      </c>
      <c r="I74" s="66">
        <v>3022</v>
      </c>
      <c r="J74" s="66">
        <v>1407.54</v>
      </c>
      <c r="K74" s="66">
        <f t="shared" si="7"/>
        <v>80.247434435575826</v>
      </c>
      <c r="L74" s="66">
        <f t="shared" si="8"/>
        <v>46.576439444076769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</f>
        <v>7120</v>
      </c>
      <c r="H75" s="65">
        <f>H76+H77</f>
        <v>13562</v>
      </c>
      <c r="I75" s="65">
        <f>I76+I77</f>
        <v>13562</v>
      </c>
      <c r="J75" s="65">
        <f>J76+J77</f>
        <v>7627.49</v>
      </c>
      <c r="K75" s="65">
        <f t="shared" si="7"/>
        <v>107.12766853932584</v>
      </c>
      <c r="L75" s="65">
        <f t="shared" si="8"/>
        <v>56.241631027871996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6916</v>
      </c>
      <c r="H76" s="66">
        <v>12500</v>
      </c>
      <c r="I76" s="66">
        <v>12500</v>
      </c>
      <c r="J76" s="66">
        <v>7597.66</v>
      </c>
      <c r="K76" s="66">
        <f t="shared" si="7"/>
        <v>109.85627530364373</v>
      </c>
      <c r="L76" s="66">
        <f t="shared" si="8"/>
        <v>60.781280000000002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204</v>
      </c>
      <c r="H77" s="66">
        <v>1062</v>
      </c>
      <c r="I77" s="66">
        <v>1062</v>
      </c>
      <c r="J77" s="66">
        <v>29.83</v>
      </c>
      <c r="K77" s="66">
        <f t="shared" si="7"/>
        <v>14.622549019607844</v>
      </c>
      <c r="L77" s="66">
        <f t="shared" si="8"/>
        <v>2.8088512241054615</v>
      </c>
    </row>
    <row r="78" spans="2:12" x14ac:dyDescent="0.25">
      <c r="B78" s="65" t="s">
        <v>172</v>
      </c>
      <c r="C78" s="65"/>
      <c r="D78" s="65"/>
      <c r="E78" s="65"/>
      <c r="F78" s="65" t="s">
        <v>173</v>
      </c>
      <c r="G78" s="65">
        <f>G79+G86</f>
        <v>10496.119999999999</v>
      </c>
      <c r="H78" s="65">
        <f>H79+H86</f>
        <v>137630</v>
      </c>
      <c r="I78" s="65">
        <f>I79+I86</f>
        <v>137630</v>
      </c>
      <c r="J78" s="65">
        <f>J79+J86</f>
        <v>14099.58</v>
      </c>
      <c r="K78" s="65">
        <f t="shared" si="7"/>
        <v>134.33135291898341</v>
      </c>
      <c r="L78" s="65">
        <f t="shared" si="8"/>
        <v>10.244554239627988</v>
      </c>
    </row>
    <row r="79" spans="2:12" x14ac:dyDescent="0.25">
      <c r="B79" s="65"/>
      <c r="C79" s="65" t="s">
        <v>174</v>
      </c>
      <c r="D79" s="65"/>
      <c r="E79" s="65"/>
      <c r="F79" s="65" t="s">
        <v>175</v>
      </c>
      <c r="G79" s="65">
        <f>G80+G84</f>
        <v>10496.119999999999</v>
      </c>
      <c r="H79" s="65">
        <f>H80+H84</f>
        <v>17630</v>
      </c>
      <c r="I79" s="65">
        <f>I80+I84</f>
        <v>17630</v>
      </c>
      <c r="J79" s="65">
        <f>J80+J84</f>
        <v>14099.58</v>
      </c>
      <c r="K79" s="65">
        <f t="shared" si="7"/>
        <v>134.33135291898341</v>
      </c>
      <c r="L79" s="65">
        <f t="shared" si="8"/>
        <v>79.974929098128186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G81+G82+G83</f>
        <v>2608.12</v>
      </c>
      <c r="H80" s="65">
        <f>H81+H82+H83</f>
        <v>2715</v>
      </c>
      <c r="I80" s="65">
        <f>I81+I82+I83</f>
        <v>2715</v>
      </c>
      <c r="J80" s="65">
        <f>J81+J82+J83</f>
        <v>6669</v>
      </c>
      <c r="K80" s="65">
        <f t="shared" si="7"/>
        <v>255.70142478106837</v>
      </c>
      <c r="L80" s="65">
        <f t="shared" si="8"/>
        <v>245.6353591160221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1680.62</v>
      </c>
      <c r="H81" s="66">
        <v>1255</v>
      </c>
      <c r="I81" s="66">
        <v>1255</v>
      </c>
      <c r="J81" s="66">
        <v>6669</v>
      </c>
      <c r="K81" s="66">
        <f t="shared" si="7"/>
        <v>396.8178410348562</v>
      </c>
      <c r="L81" s="66">
        <f t="shared" si="8"/>
        <v>531.39442231075702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133</v>
      </c>
      <c r="I82" s="66">
        <v>133</v>
      </c>
      <c r="J82" s="66">
        <v>0</v>
      </c>
      <c r="K82" s="66" t="e">
        <f t="shared" si="7"/>
        <v>#DIV/0!</v>
      </c>
      <c r="L82" s="66">
        <f t="shared" si="8"/>
        <v>0</v>
      </c>
    </row>
    <row r="83" spans="2:12" x14ac:dyDescent="0.25">
      <c r="B83" s="66"/>
      <c r="C83" s="66"/>
      <c r="D83" s="66"/>
      <c r="E83" s="66" t="s">
        <v>182</v>
      </c>
      <c r="F83" s="66" t="s">
        <v>183</v>
      </c>
      <c r="G83" s="66">
        <v>927.5</v>
      </c>
      <c r="H83" s="66">
        <v>1327</v>
      </c>
      <c r="I83" s="66">
        <v>1327</v>
      </c>
      <c r="J83" s="66">
        <v>0</v>
      </c>
      <c r="K83" s="66">
        <f t="shared" si="7"/>
        <v>0</v>
      </c>
      <c r="L83" s="66">
        <f t="shared" si="8"/>
        <v>0</v>
      </c>
    </row>
    <row r="84" spans="2:12" x14ac:dyDescent="0.25">
      <c r="B84" s="65"/>
      <c r="C84" s="65"/>
      <c r="D84" s="65" t="s">
        <v>184</v>
      </c>
      <c r="E84" s="65"/>
      <c r="F84" s="65" t="s">
        <v>185</v>
      </c>
      <c r="G84" s="65">
        <f>G85</f>
        <v>7888</v>
      </c>
      <c r="H84" s="65">
        <f>H85</f>
        <v>14915</v>
      </c>
      <c r="I84" s="65">
        <f>I85</f>
        <v>14915</v>
      </c>
      <c r="J84" s="65">
        <f>J85</f>
        <v>7430.58</v>
      </c>
      <c r="K84" s="65">
        <f t="shared" si="7"/>
        <v>94.201064908722103</v>
      </c>
      <c r="L84" s="65">
        <f t="shared" si="8"/>
        <v>49.819510559839088</v>
      </c>
    </row>
    <row r="85" spans="2:12" x14ac:dyDescent="0.25">
      <c r="B85" s="66"/>
      <c r="C85" s="66"/>
      <c r="D85" s="66"/>
      <c r="E85" s="66" t="s">
        <v>186</v>
      </c>
      <c r="F85" s="66" t="s">
        <v>187</v>
      </c>
      <c r="G85" s="66">
        <v>7888</v>
      </c>
      <c r="H85" s="66">
        <v>14915</v>
      </c>
      <c r="I85" s="66">
        <v>14915</v>
      </c>
      <c r="J85" s="66">
        <v>7430.58</v>
      </c>
      <c r="K85" s="66">
        <f t="shared" si="7"/>
        <v>94.201064908722103</v>
      </c>
      <c r="L85" s="66">
        <f t="shared" si="8"/>
        <v>49.819510559839088</v>
      </c>
    </row>
    <row r="86" spans="2:12" x14ac:dyDescent="0.25">
      <c r="B86" s="65"/>
      <c r="C86" s="65" t="s">
        <v>188</v>
      </c>
      <c r="D86" s="65"/>
      <c r="E86" s="65"/>
      <c r="F86" s="65" t="s">
        <v>189</v>
      </c>
      <c r="G86" s="65">
        <f t="shared" ref="G86:J87" si="9">G87</f>
        <v>0</v>
      </c>
      <c r="H86" s="65">
        <f t="shared" si="9"/>
        <v>120000</v>
      </c>
      <c r="I86" s="65">
        <f t="shared" si="9"/>
        <v>120000</v>
      </c>
      <c r="J86" s="65">
        <f t="shared" si="9"/>
        <v>0</v>
      </c>
      <c r="K86" s="65" t="e">
        <f t="shared" si="7"/>
        <v>#DIV/0!</v>
      </c>
      <c r="L86" s="65">
        <f t="shared" si="8"/>
        <v>0</v>
      </c>
    </row>
    <row r="87" spans="2:12" x14ac:dyDescent="0.25">
      <c r="B87" s="65"/>
      <c r="C87" s="65"/>
      <c r="D87" s="65" t="s">
        <v>190</v>
      </c>
      <c r="E87" s="65"/>
      <c r="F87" s="65" t="s">
        <v>191</v>
      </c>
      <c r="G87" s="65">
        <f t="shared" si="9"/>
        <v>0</v>
      </c>
      <c r="H87" s="65">
        <f t="shared" si="9"/>
        <v>120000</v>
      </c>
      <c r="I87" s="65">
        <f t="shared" si="9"/>
        <v>120000</v>
      </c>
      <c r="J87" s="65">
        <f t="shared" si="9"/>
        <v>0</v>
      </c>
      <c r="K87" s="65" t="e">
        <f t="shared" si="7"/>
        <v>#DIV/0!</v>
      </c>
      <c r="L87" s="65">
        <f t="shared" si="8"/>
        <v>0</v>
      </c>
    </row>
    <row r="88" spans="2:12" x14ac:dyDescent="0.25">
      <c r="B88" s="66"/>
      <c r="C88" s="66"/>
      <c r="D88" s="66"/>
      <c r="E88" s="66" t="s">
        <v>192</v>
      </c>
      <c r="F88" s="66" t="s">
        <v>191</v>
      </c>
      <c r="G88" s="66">
        <v>0</v>
      </c>
      <c r="H88" s="66">
        <v>120000</v>
      </c>
      <c r="I88" s="66">
        <v>120000</v>
      </c>
      <c r="J88" s="66">
        <v>0</v>
      </c>
      <c r="K88" s="66" t="e">
        <f t="shared" si="7"/>
        <v>#DIV/0!</v>
      </c>
      <c r="L88" s="66">
        <f t="shared" si="8"/>
        <v>0</v>
      </c>
    </row>
    <row r="89" spans="2:12" x14ac:dyDescent="0.25">
      <c r="B89" s="65"/>
      <c r="C89" s="66"/>
      <c r="D89" s="67"/>
      <c r="E89" s="68"/>
      <c r="F89" s="8"/>
      <c r="G89" s="65"/>
      <c r="H89" s="65"/>
      <c r="I89" s="65"/>
      <c r="J89" s="65"/>
      <c r="K89" s="70"/>
      <c r="L89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9" sqref="F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7426638.8499999996</v>
      </c>
      <c r="D6" s="71">
        <f>D7+D9+D11+D13</f>
        <v>16098994</v>
      </c>
      <c r="E6" s="71">
        <f>E7+E9+E11+E13</f>
        <v>16098994</v>
      </c>
      <c r="F6" s="71">
        <f>F7+F9+F11+F13</f>
        <v>9619181.5</v>
      </c>
      <c r="G6" s="72">
        <f t="shared" ref="G6:G23" si="0">(F6*100)/C6</f>
        <v>129.52267767807237</v>
      </c>
      <c r="H6" s="72">
        <f t="shared" ref="H6:H23" si="1">(F6*100)/E6</f>
        <v>59.750202403951455</v>
      </c>
    </row>
    <row r="7" spans="1:8" x14ac:dyDescent="0.25">
      <c r="A7"/>
      <c r="B7" s="8" t="s">
        <v>193</v>
      </c>
      <c r="C7" s="71">
        <f>C8</f>
        <v>7402463.3799999999</v>
      </c>
      <c r="D7" s="71">
        <f>D8</f>
        <v>16052813</v>
      </c>
      <c r="E7" s="71">
        <f>E8</f>
        <v>16052813</v>
      </c>
      <c r="F7" s="71">
        <f>F8</f>
        <v>9603864.5600000005</v>
      </c>
      <c r="G7" s="72">
        <f t="shared" si="0"/>
        <v>129.73876488126578</v>
      </c>
      <c r="H7" s="72">
        <f t="shared" si="1"/>
        <v>59.826676857196304</v>
      </c>
    </row>
    <row r="8" spans="1:8" x14ac:dyDescent="0.25">
      <c r="A8"/>
      <c r="B8" s="16" t="s">
        <v>194</v>
      </c>
      <c r="C8" s="73">
        <v>7402463.3799999999</v>
      </c>
      <c r="D8" s="73">
        <v>16052813</v>
      </c>
      <c r="E8" s="73">
        <v>16052813</v>
      </c>
      <c r="F8" s="74">
        <v>9603864.5600000005</v>
      </c>
      <c r="G8" s="70">
        <f t="shared" si="0"/>
        <v>129.73876488126578</v>
      </c>
      <c r="H8" s="70">
        <f t="shared" si="1"/>
        <v>59.826676857196304</v>
      </c>
    </row>
    <row r="9" spans="1:8" x14ac:dyDescent="0.25">
      <c r="A9"/>
      <c r="B9" s="8" t="s">
        <v>195</v>
      </c>
      <c r="C9" s="71">
        <f>C10</f>
        <v>0</v>
      </c>
      <c r="D9" s="71">
        <f>D10</f>
        <v>4115</v>
      </c>
      <c r="E9" s="71">
        <f>E10</f>
        <v>4115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196</v>
      </c>
      <c r="C10" s="73">
        <v>0</v>
      </c>
      <c r="D10" s="73">
        <v>4115</v>
      </c>
      <c r="E10" s="73">
        <v>4115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197</v>
      </c>
      <c r="C11" s="71">
        <f>C12</f>
        <v>0</v>
      </c>
      <c r="D11" s="71">
        <f>D12</f>
        <v>66</v>
      </c>
      <c r="E11" s="71">
        <f>E12</f>
        <v>66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198</v>
      </c>
      <c r="C12" s="73">
        <v>0</v>
      </c>
      <c r="D12" s="73">
        <v>66</v>
      </c>
      <c r="E12" s="73">
        <v>66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199</v>
      </c>
      <c r="C13" s="71">
        <f>C14</f>
        <v>24175.47</v>
      </c>
      <c r="D13" s="71">
        <f>D14</f>
        <v>42000</v>
      </c>
      <c r="E13" s="71">
        <f>E14</f>
        <v>42000</v>
      </c>
      <c r="F13" s="71">
        <f>F14</f>
        <v>15316.94</v>
      </c>
      <c r="G13" s="72">
        <f t="shared" si="0"/>
        <v>63.357361821714321</v>
      </c>
      <c r="H13" s="72">
        <f t="shared" si="1"/>
        <v>36.46890476190476</v>
      </c>
    </row>
    <row r="14" spans="1:8" x14ac:dyDescent="0.25">
      <c r="A14"/>
      <c r="B14" s="16" t="s">
        <v>200</v>
      </c>
      <c r="C14" s="73">
        <v>24175.47</v>
      </c>
      <c r="D14" s="73">
        <v>42000</v>
      </c>
      <c r="E14" s="73">
        <v>42000</v>
      </c>
      <c r="F14" s="74">
        <v>15316.94</v>
      </c>
      <c r="G14" s="70">
        <f t="shared" si="0"/>
        <v>63.357361821714321</v>
      </c>
      <c r="H14" s="70">
        <f t="shared" si="1"/>
        <v>36.46890476190476</v>
      </c>
    </row>
    <row r="15" spans="1:8" x14ac:dyDescent="0.25">
      <c r="B15" s="8" t="s">
        <v>32</v>
      </c>
      <c r="C15" s="75">
        <f>C16+C18+C20+C22</f>
        <v>7429246.9699999997</v>
      </c>
      <c r="D15" s="75">
        <f>D16+D18+D20+D22</f>
        <v>16098994</v>
      </c>
      <c r="E15" s="75">
        <f>E16+E18+E20+E22</f>
        <v>16098994</v>
      </c>
      <c r="F15" s="75">
        <f>F16+F18+F20+F22</f>
        <v>9624934.9500000011</v>
      </c>
      <c r="G15" s="72">
        <f t="shared" si="0"/>
        <v>129.55465054353954</v>
      </c>
      <c r="H15" s="72">
        <f t="shared" si="1"/>
        <v>59.785940351303935</v>
      </c>
    </row>
    <row r="16" spans="1:8" x14ac:dyDescent="0.25">
      <c r="A16"/>
      <c r="B16" s="8" t="s">
        <v>193</v>
      </c>
      <c r="C16" s="75">
        <f>C17</f>
        <v>7402463.3799999999</v>
      </c>
      <c r="D16" s="75">
        <f>D17</f>
        <v>16052813</v>
      </c>
      <c r="E16" s="75">
        <f>E17</f>
        <v>16052813</v>
      </c>
      <c r="F16" s="75">
        <f>F17</f>
        <v>9603864.5600000005</v>
      </c>
      <c r="G16" s="72">
        <f t="shared" si="0"/>
        <v>129.73876488126578</v>
      </c>
      <c r="H16" s="72">
        <f t="shared" si="1"/>
        <v>59.826676857196304</v>
      </c>
    </row>
    <row r="17" spans="1:8" x14ac:dyDescent="0.25">
      <c r="A17"/>
      <c r="B17" s="16" t="s">
        <v>194</v>
      </c>
      <c r="C17" s="73">
        <v>7402463.3799999999</v>
      </c>
      <c r="D17" s="73">
        <v>16052813</v>
      </c>
      <c r="E17" s="76">
        <v>16052813</v>
      </c>
      <c r="F17" s="74">
        <v>9603864.5600000005</v>
      </c>
      <c r="G17" s="70">
        <f t="shared" si="0"/>
        <v>129.73876488126578</v>
      </c>
      <c r="H17" s="70">
        <f t="shared" si="1"/>
        <v>59.826676857196304</v>
      </c>
    </row>
    <row r="18" spans="1:8" x14ac:dyDescent="0.25">
      <c r="A18"/>
      <c r="B18" s="8" t="s">
        <v>195</v>
      </c>
      <c r="C18" s="75">
        <f>C19</f>
        <v>2608.12</v>
      </c>
      <c r="D18" s="75">
        <f>D19</f>
        <v>4115</v>
      </c>
      <c r="E18" s="75">
        <f>E19</f>
        <v>4115</v>
      </c>
      <c r="F18" s="75">
        <f>F19</f>
        <v>6669</v>
      </c>
      <c r="G18" s="72">
        <f t="shared" si="0"/>
        <v>255.70142478106837</v>
      </c>
      <c r="H18" s="72">
        <f t="shared" si="1"/>
        <v>162.06561360874849</v>
      </c>
    </row>
    <row r="19" spans="1:8" x14ac:dyDescent="0.25">
      <c r="A19"/>
      <c r="B19" s="16" t="s">
        <v>196</v>
      </c>
      <c r="C19" s="73">
        <v>2608.12</v>
      </c>
      <c r="D19" s="73">
        <v>4115</v>
      </c>
      <c r="E19" s="76">
        <v>4115</v>
      </c>
      <c r="F19" s="74">
        <v>6669</v>
      </c>
      <c r="G19" s="70">
        <f t="shared" si="0"/>
        <v>255.70142478106837</v>
      </c>
      <c r="H19" s="70">
        <f t="shared" si="1"/>
        <v>162.06561360874849</v>
      </c>
    </row>
    <row r="20" spans="1:8" x14ac:dyDescent="0.25">
      <c r="A20"/>
      <c r="B20" s="8" t="s">
        <v>197</v>
      </c>
      <c r="C20" s="75">
        <f>C21</f>
        <v>0</v>
      </c>
      <c r="D20" s="75">
        <f>D21</f>
        <v>66</v>
      </c>
      <c r="E20" s="75">
        <f>E21</f>
        <v>66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198</v>
      </c>
      <c r="C21" s="73">
        <v>0</v>
      </c>
      <c r="D21" s="73">
        <v>66</v>
      </c>
      <c r="E21" s="76">
        <v>66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199</v>
      </c>
      <c r="C22" s="75">
        <f>C23</f>
        <v>24175.47</v>
      </c>
      <c r="D22" s="75">
        <f>D23</f>
        <v>42000</v>
      </c>
      <c r="E22" s="75">
        <f>E23</f>
        <v>42000</v>
      </c>
      <c r="F22" s="75">
        <f>F23</f>
        <v>14401.39</v>
      </c>
      <c r="G22" s="72">
        <f t="shared" si="0"/>
        <v>59.570258613379593</v>
      </c>
      <c r="H22" s="72">
        <f t="shared" si="1"/>
        <v>34.289023809523812</v>
      </c>
    </row>
    <row r="23" spans="1:8" x14ac:dyDescent="0.25">
      <c r="A23"/>
      <c r="B23" s="16" t="s">
        <v>200</v>
      </c>
      <c r="C23" s="73">
        <v>24175.47</v>
      </c>
      <c r="D23" s="73">
        <v>42000</v>
      </c>
      <c r="E23" s="76">
        <v>42000</v>
      </c>
      <c r="F23" s="74">
        <v>14401.39</v>
      </c>
      <c r="G23" s="70">
        <f t="shared" si="0"/>
        <v>59.570258613379593</v>
      </c>
      <c r="H23" s="70">
        <f t="shared" si="1"/>
        <v>34.289023809523812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7429246.9699999997</v>
      </c>
      <c r="D6" s="75">
        <f t="shared" si="0"/>
        <v>16098994</v>
      </c>
      <c r="E6" s="75">
        <f t="shared" si="0"/>
        <v>16098994</v>
      </c>
      <c r="F6" s="75">
        <f t="shared" si="0"/>
        <v>9624934.9499999993</v>
      </c>
      <c r="G6" s="70">
        <f>(F6*100)/C6</f>
        <v>129.55465054353954</v>
      </c>
      <c r="H6" s="70">
        <f>(F6*100)/E6</f>
        <v>59.785940351303935</v>
      </c>
    </row>
    <row r="7" spans="2:8" x14ac:dyDescent="0.25">
      <c r="B7" s="8" t="s">
        <v>201</v>
      </c>
      <c r="C7" s="75">
        <f t="shared" si="0"/>
        <v>7429246.9699999997</v>
      </c>
      <c r="D7" s="75">
        <f t="shared" si="0"/>
        <v>16098994</v>
      </c>
      <c r="E7" s="75">
        <f t="shared" si="0"/>
        <v>16098994</v>
      </c>
      <c r="F7" s="75">
        <f t="shared" si="0"/>
        <v>9624934.9499999993</v>
      </c>
      <c r="G7" s="70">
        <f>(F7*100)/C7</f>
        <v>129.55465054353954</v>
      </c>
      <c r="H7" s="70">
        <f>(F7*100)/E7</f>
        <v>59.785940351303935</v>
      </c>
    </row>
    <row r="8" spans="2:8" x14ac:dyDescent="0.25">
      <c r="B8" s="11" t="s">
        <v>202</v>
      </c>
      <c r="C8" s="73">
        <v>7429246.9699999997</v>
      </c>
      <c r="D8" s="73">
        <v>16098994</v>
      </c>
      <c r="E8" s="73">
        <v>16098994</v>
      </c>
      <c r="F8" s="74">
        <v>9624934.9499999993</v>
      </c>
      <c r="G8" s="70">
        <f>(F8*100)/C8</f>
        <v>129.55465054353954</v>
      </c>
      <c r="H8" s="70">
        <f>(F8*100)/E8</f>
        <v>59.785940351303935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75"/>
  <sheetViews>
    <sheetView topLeftCell="A76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203</v>
      </c>
      <c r="C1" s="39"/>
    </row>
    <row r="2" spans="1:6" ht="15" customHeight="1" x14ac:dyDescent="0.2">
      <c r="A2" s="41" t="s">
        <v>34</v>
      </c>
      <c r="B2" s="42" t="s">
        <v>204</v>
      </c>
      <c r="C2" s="39"/>
    </row>
    <row r="3" spans="1:6" s="39" customFormat="1" ht="43.5" customHeight="1" x14ac:dyDescent="0.2">
      <c r="A3" s="43" t="s">
        <v>35</v>
      </c>
      <c r="B3" s="37" t="s">
        <v>205</v>
      </c>
    </row>
    <row r="4" spans="1:6" s="39" customFormat="1" x14ac:dyDescent="0.2">
      <c r="A4" s="43" t="s">
        <v>36</v>
      </c>
      <c r="B4" s="44" t="s">
        <v>206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207</v>
      </c>
      <c r="B7" s="46"/>
      <c r="C7" s="77">
        <f>C13+C61+C108</f>
        <v>16052813</v>
      </c>
      <c r="D7" s="77">
        <f>D13+D61+D108</f>
        <v>16052813</v>
      </c>
      <c r="E7" s="77">
        <f>E13+E61+E108</f>
        <v>9603864.5599999987</v>
      </c>
      <c r="F7" s="77">
        <f>(E7*100)/D7</f>
        <v>59.826676857196304</v>
      </c>
    </row>
    <row r="8" spans="1:6" x14ac:dyDescent="0.2">
      <c r="A8" s="47" t="s">
        <v>80</v>
      </c>
      <c r="B8" s="46"/>
      <c r="C8" s="77">
        <f>C74+C78</f>
        <v>4115</v>
      </c>
      <c r="D8" s="77">
        <f>D74+D78</f>
        <v>4115</v>
      </c>
      <c r="E8" s="77">
        <f>E74+E78</f>
        <v>6669</v>
      </c>
      <c r="F8" s="77">
        <f>(E8*100)/D8</f>
        <v>162.06561360874849</v>
      </c>
    </row>
    <row r="9" spans="1:6" x14ac:dyDescent="0.2">
      <c r="A9" s="47" t="s">
        <v>208</v>
      </c>
      <c r="B9" s="46"/>
      <c r="C9" s="77">
        <f>C89</f>
        <v>66</v>
      </c>
      <c r="D9" s="77">
        <f>D89</f>
        <v>66</v>
      </c>
      <c r="E9" s="77">
        <f>E89</f>
        <v>0</v>
      </c>
      <c r="F9" s="77">
        <f>(E9*100)/D9</f>
        <v>0</v>
      </c>
    </row>
    <row r="10" spans="1:6" x14ac:dyDescent="0.2">
      <c r="A10" s="47" t="s">
        <v>209</v>
      </c>
      <c r="B10" s="46"/>
      <c r="C10" s="77">
        <f>C98</f>
        <v>42000</v>
      </c>
      <c r="D10" s="77">
        <f>D98</f>
        <v>42000</v>
      </c>
      <c r="E10" s="77">
        <f>E98</f>
        <v>14401.39</v>
      </c>
      <c r="F10" s="77">
        <f>(E10*100)/D10</f>
        <v>34.289023809523812</v>
      </c>
    </row>
    <row r="11" spans="1:6" s="57" customFormat="1" x14ac:dyDescent="0.2"/>
    <row r="12" spans="1:6" ht="38.25" x14ac:dyDescent="0.2">
      <c r="A12" s="47" t="s">
        <v>210</v>
      </c>
      <c r="B12" s="47" t="s">
        <v>211</v>
      </c>
      <c r="C12" s="47" t="s">
        <v>43</v>
      </c>
      <c r="D12" s="47" t="s">
        <v>212</v>
      </c>
      <c r="E12" s="47" t="s">
        <v>213</v>
      </c>
      <c r="F12" s="47" t="s">
        <v>214</v>
      </c>
    </row>
    <row r="13" spans="1:6" x14ac:dyDescent="0.2">
      <c r="A13" s="49" t="s">
        <v>78</v>
      </c>
      <c r="B13" s="50" t="s">
        <v>79</v>
      </c>
      <c r="C13" s="80">
        <f>C14+C23+C55</f>
        <v>15905027</v>
      </c>
      <c r="D13" s="80">
        <f>D14+D23+D55</f>
        <v>15905027</v>
      </c>
      <c r="E13" s="80">
        <f>E14+E23+E55</f>
        <v>9596433.9799999986</v>
      </c>
      <c r="F13" s="81">
        <f>(E13*100)/D13</f>
        <v>60.335854695499734</v>
      </c>
    </row>
    <row r="14" spans="1:6" x14ac:dyDescent="0.2">
      <c r="A14" s="51" t="s">
        <v>80</v>
      </c>
      <c r="B14" s="52" t="s">
        <v>81</v>
      </c>
      <c r="C14" s="82">
        <f>C15+C18+C20</f>
        <v>13210850</v>
      </c>
      <c r="D14" s="82">
        <f>D15+D18+D20</f>
        <v>13210850</v>
      </c>
      <c r="E14" s="82">
        <f>E15+E18+E20</f>
        <v>7348592.8799999999</v>
      </c>
      <c r="F14" s="81">
        <f>(E14*100)/D14</f>
        <v>55.625435759243352</v>
      </c>
    </row>
    <row r="15" spans="1:6" x14ac:dyDescent="0.2">
      <c r="A15" s="53" t="s">
        <v>82</v>
      </c>
      <c r="B15" s="54" t="s">
        <v>83</v>
      </c>
      <c r="C15" s="83">
        <f>C16+C17</f>
        <v>10904980</v>
      </c>
      <c r="D15" s="83">
        <f>D16+D17</f>
        <v>10904980</v>
      </c>
      <c r="E15" s="83">
        <f>E16+E17</f>
        <v>6117127.6899999995</v>
      </c>
      <c r="F15" s="83">
        <f>(E15*100)/D15</f>
        <v>56.094808885481676</v>
      </c>
    </row>
    <row r="16" spans="1:6" x14ac:dyDescent="0.2">
      <c r="A16" s="55" t="s">
        <v>84</v>
      </c>
      <c r="B16" s="56" t="s">
        <v>85</v>
      </c>
      <c r="C16" s="84">
        <v>10806144</v>
      </c>
      <c r="D16" s="84">
        <v>10806144</v>
      </c>
      <c r="E16" s="84">
        <v>6054630.4199999999</v>
      </c>
      <c r="F16" s="84"/>
    </row>
    <row r="17" spans="1:6" x14ac:dyDescent="0.2">
      <c r="A17" s="55" t="s">
        <v>86</v>
      </c>
      <c r="B17" s="56" t="s">
        <v>87</v>
      </c>
      <c r="C17" s="84">
        <v>98836</v>
      </c>
      <c r="D17" s="84">
        <v>98836</v>
      </c>
      <c r="E17" s="84">
        <v>62497.27</v>
      </c>
      <c r="F17" s="84"/>
    </row>
    <row r="18" spans="1:6" x14ac:dyDescent="0.2">
      <c r="A18" s="53" t="s">
        <v>88</v>
      </c>
      <c r="B18" s="54" t="s">
        <v>89</v>
      </c>
      <c r="C18" s="83">
        <f>C19</f>
        <v>479350</v>
      </c>
      <c r="D18" s="83">
        <f>D19</f>
        <v>479350</v>
      </c>
      <c r="E18" s="83">
        <f>E19</f>
        <v>242750.36</v>
      </c>
      <c r="F18" s="83">
        <f>(E18*100)/D18</f>
        <v>50.641568791071244</v>
      </c>
    </row>
    <row r="19" spans="1:6" x14ac:dyDescent="0.2">
      <c r="A19" s="55" t="s">
        <v>90</v>
      </c>
      <c r="B19" s="56" t="s">
        <v>89</v>
      </c>
      <c r="C19" s="84">
        <v>479350</v>
      </c>
      <c r="D19" s="84">
        <v>479350</v>
      </c>
      <c r="E19" s="84">
        <v>242750.36</v>
      </c>
      <c r="F19" s="84"/>
    </row>
    <row r="20" spans="1:6" x14ac:dyDescent="0.2">
      <c r="A20" s="53" t="s">
        <v>91</v>
      </c>
      <c r="B20" s="54" t="s">
        <v>92</v>
      </c>
      <c r="C20" s="83">
        <f>C21+C22</f>
        <v>1826520</v>
      </c>
      <c r="D20" s="83">
        <f>D21+D22</f>
        <v>1826520</v>
      </c>
      <c r="E20" s="83">
        <f>E21+E22</f>
        <v>988714.83</v>
      </c>
      <c r="F20" s="83">
        <f>(E20*100)/D20</f>
        <v>54.13107056040996</v>
      </c>
    </row>
    <row r="21" spans="1:6" x14ac:dyDescent="0.2">
      <c r="A21" s="55" t="s">
        <v>93</v>
      </c>
      <c r="B21" s="56" t="s">
        <v>94</v>
      </c>
      <c r="C21" s="84">
        <v>27198</v>
      </c>
      <c r="D21" s="84">
        <v>27198</v>
      </c>
      <c r="E21" s="84">
        <v>17633.72</v>
      </c>
      <c r="F21" s="84"/>
    </row>
    <row r="22" spans="1:6" x14ac:dyDescent="0.2">
      <c r="A22" s="55" t="s">
        <v>95</v>
      </c>
      <c r="B22" s="56" t="s">
        <v>96</v>
      </c>
      <c r="C22" s="84">
        <v>1799322</v>
      </c>
      <c r="D22" s="84">
        <v>1799322</v>
      </c>
      <c r="E22" s="84">
        <v>971081.11</v>
      </c>
      <c r="F22" s="84"/>
    </row>
    <row r="23" spans="1:6" x14ac:dyDescent="0.2">
      <c r="A23" s="51" t="s">
        <v>97</v>
      </c>
      <c r="B23" s="52" t="s">
        <v>98</v>
      </c>
      <c r="C23" s="82">
        <f>C24+C29+C35+C45+C47</f>
        <v>2677593</v>
      </c>
      <c r="D23" s="82">
        <f>D24+D29+D35+D45+D47</f>
        <v>2677593</v>
      </c>
      <c r="E23" s="82">
        <f>E24+E29+E35+E45+E47</f>
        <v>2238806.0699999998</v>
      </c>
      <c r="F23" s="81">
        <f>(E23*100)/D23</f>
        <v>83.61263530342363</v>
      </c>
    </row>
    <row r="24" spans="1:6" x14ac:dyDescent="0.2">
      <c r="A24" s="53" t="s">
        <v>99</v>
      </c>
      <c r="B24" s="54" t="s">
        <v>100</v>
      </c>
      <c r="C24" s="83">
        <f>C25+C26+C27+C28</f>
        <v>301780</v>
      </c>
      <c r="D24" s="83">
        <f>D25+D26+D27+D28</f>
        <v>301780</v>
      </c>
      <c r="E24" s="83">
        <f>E25+E26+E27+E28</f>
        <v>146154.21999999997</v>
      </c>
      <c r="F24" s="83">
        <f>(E24*100)/D24</f>
        <v>48.430717741401018</v>
      </c>
    </row>
    <row r="25" spans="1:6" x14ac:dyDescent="0.2">
      <c r="A25" s="55" t="s">
        <v>101</v>
      </c>
      <c r="B25" s="56" t="s">
        <v>102</v>
      </c>
      <c r="C25" s="84">
        <v>14158</v>
      </c>
      <c r="D25" s="84">
        <v>14158</v>
      </c>
      <c r="E25" s="84">
        <v>5823.68</v>
      </c>
      <c r="F25" s="84"/>
    </row>
    <row r="26" spans="1:6" ht="25.5" x14ac:dyDescent="0.2">
      <c r="A26" s="55" t="s">
        <v>103</v>
      </c>
      <c r="B26" s="56" t="s">
        <v>104</v>
      </c>
      <c r="C26" s="84">
        <v>279622</v>
      </c>
      <c r="D26" s="84">
        <v>279622</v>
      </c>
      <c r="E26" s="84">
        <v>137147.99</v>
      </c>
      <c r="F26" s="84"/>
    </row>
    <row r="27" spans="1:6" x14ac:dyDescent="0.2">
      <c r="A27" s="55" t="s">
        <v>105</v>
      </c>
      <c r="B27" s="56" t="s">
        <v>106</v>
      </c>
      <c r="C27" s="84">
        <v>7000</v>
      </c>
      <c r="D27" s="84">
        <v>7000</v>
      </c>
      <c r="E27" s="84">
        <v>2785.55</v>
      </c>
      <c r="F27" s="84"/>
    </row>
    <row r="28" spans="1:6" x14ac:dyDescent="0.2">
      <c r="A28" s="55" t="s">
        <v>107</v>
      </c>
      <c r="B28" s="56" t="s">
        <v>108</v>
      </c>
      <c r="C28" s="84">
        <v>1000</v>
      </c>
      <c r="D28" s="84">
        <v>1000</v>
      </c>
      <c r="E28" s="84">
        <v>397</v>
      </c>
      <c r="F28" s="84"/>
    </row>
    <row r="29" spans="1:6" x14ac:dyDescent="0.2">
      <c r="A29" s="53" t="s">
        <v>109</v>
      </c>
      <c r="B29" s="54" t="s">
        <v>110</v>
      </c>
      <c r="C29" s="83">
        <f>C30+C31+C32+C33+C34</f>
        <v>488445</v>
      </c>
      <c r="D29" s="83">
        <f>D30+D31+D32+D33+D34</f>
        <v>488445</v>
      </c>
      <c r="E29" s="83">
        <f>E30+E31+E32+E33+E34</f>
        <v>163375.77000000002</v>
      </c>
      <c r="F29" s="83">
        <f>(E29*100)/D29</f>
        <v>33.448140527592663</v>
      </c>
    </row>
    <row r="30" spans="1:6" x14ac:dyDescent="0.2">
      <c r="A30" s="55" t="s">
        <v>111</v>
      </c>
      <c r="B30" s="56" t="s">
        <v>112</v>
      </c>
      <c r="C30" s="84">
        <v>173000</v>
      </c>
      <c r="D30" s="84">
        <v>173000</v>
      </c>
      <c r="E30" s="84">
        <v>89433.47</v>
      </c>
      <c r="F30" s="84"/>
    </row>
    <row r="31" spans="1:6" x14ac:dyDescent="0.2">
      <c r="A31" s="55" t="s">
        <v>113</v>
      </c>
      <c r="B31" s="56" t="s">
        <v>114</v>
      </c>
      <c r="C31" s="84">
        <v>300060</v>
      </c>
      <c r="D31" s="84">
        <v>300060</v>
      </c>
      <c r="E31" s="84">
        <v>71101.440000000002</v>
      </c>
      <c r="F31" s="84"/>
    </row>
    <row r="32" spans="1:6" x14ac:dyDescent="0.2">
      <c r="A32" s="55" t="s">
        <v>115</v>
      </c>
      <c r="B32" s="56" t="s">
        <v>116</v>
      </c>
      <c r="C32" s="84">
        <v>10900</v>
      </c>
      <c r="D32" s="84">
        <v>10900</v>
      </c>
      <c r="E32" s="84">
        <v>2089.14</v>
      </c>
      <c r="F32" s="84"/>
    </row>
    <row r="33" spans="1:6" x14ac:dyDescent="0.2">
      <c r="A33" s="55" t="s">
        <v>117</v>
      </c>
      <c r="B33" s="56" t="s">
        <v>118</v>
      </c>
      <c r="C33" s="84">
        <v>2327</v>
      </c>
      <c r="D33" s="84">
        <v>2327</v>
      </c>
      <c r="E33" s="84">
        <v>751.72</v>
      </c>
      <c r="F33" s="84"/>
    </row>
    <row r="34" spans="1:6" x14ac:dyDescent="0.2">
      <c r="A34" s="55" t="s">
        <v>119</v>
      </c>
      <c r="B34" s="56" t="s">
        <v>120</v>
      </c>
      <c r="C34" s="84">
        <v>2158</v>
      </c>
      <c r="D34" s="84">
        <v>2158</v>
      </c>
      <c r="E34" s="84">
        <v>0</v>
      </c>
      <c r="F34" s="84"/>
    </row>
    <row r="35" spans="1:6" x14ac:dyDescent="0.2">
      <c r="A35" s="53" t="s">
        <v>121</v>
      </c>
      <c r="B35" s="54" t="s">
        <v>122</v>
      </c>
      <c r="C35" s="83">
        <f>C36+C37+C38+C39+C40+C41+C42+C43+C44</f>
        <v>1874000</v>
      </c>
      <c r="D35" s="83">
        <f>D36+D37+D38+D39+D40+D41+D42+D43+D44</f>
        <v>1874000</v>
      </c>
      <c r="E35" s="83">
        <f>E36+E37+E38+E39+E40+E41+E42+E43+E44</f>
        <v>1926164.4199999997</v>
      </c>
      <c r="F35" s="83">
        <f>(E35*100)/D35</f>
        <v>102.78358697972251</v>
      </c>
    </row>
    <row r="36" spans="1:6" x14ac:dyDescent="0.2">
      <c r="A36" s="55" t="s">
        <v>123</v>
      </c>
      <c r="B36" s="56" t="s">
        <v>124</v>
      </c>
      <c r="C36" s="84">
        <v>1041165</v>
      </c>
      <c r="D36" s="84">
        <v>1041165</v>
      </c>
      <c r="E36" s="84">
        <v>554211.77</v>
      </c>
      <c r="F36" s="84"/>
    </row>
    <row r="37" spans="1:6" x14ac:dyDescent="0.2">
      <c r="A37" s="55" t="s">
        <v>125</v>
      </c>
      <c r="B37" s="56" t="s">
        <v>126</v>
      </c>
      <c r="C37" s="84">
        <v>38817</v>
      </c>
      <c r="D37" s="84">
        <v>38817</v>
      </c>
      <c r="E37" s="84">
        <v>53307.41</v>
      </c>
      <c r="F37" s="84"/>
    </row>
    <row r="38" spans="1:6" x14ac:dyDescent="0.2">
      <c r="A38" s="55" t="s">
        <v>127</v>
      </c>
      <c r="B38" s="56" t="s">
        <v>128</v>
      </c>
      <c r="C38" s="84">
        <v>13816</v>
      </c>
      <c r="D38" s="84">
        <v>13816</v>
      </c>
      <c r="E38" s="84">
        <v>1598.85</v>
      </c>
      <c r="F38" s="84"/>
    </row>
    <row r="39" spans="1:6" x14ac:dyDescent="0.2">
      <c r="A39" s="55" t="s">
        <v>129</v>
      </c>
      <c r="B39" s="56" t="s">
        <v>130</v>
      </c>
      <c r="C39" s="84">
        <v>45647</v>
      </c>
      <c r="D39" s="84">
        <v>45647</v>
      </c>
      <c r="E39" s="84">
        <v>20536.7</v>
      </c>
      <c r="F39" s="84"/>
    </row>
    <row r="40" spans="1:6" x14ac:dyDescent="0.2">
      <c r="A40" s="55" t="s">
        <v>131</v>
      </c>
      <c r="B40" s="56" t="s">
        <v>132</v>
      </c>
      <c r="C40" s="84">
        <v>59725</v>
      </c>
      <c r="D40" s="84">
        <v>59725</v>
      </c>
      <c r="E40" s="84">
        <v>27990.91</v>
      </c>
      <c r="F40" s="84"/>
    </row>
    <row r="41" spans="1:6" x14ac:dyDescent="0.2">
      <c r="A41" s="55" t="s">
        <v>133</v>
      </c>
      <c r="B41" s="56" t="s">
        <v>134</v>
      </c>
      <c r="C41" s="84">
        <v>17160</v>
      </c>
      <c r="D41" s="84">
        <v>17160</v>
      </c>
      <c r="E41" s="84">
        <v>21827</v>
      </c>
      <c r="F41" s="84"/>
    </row>
    <row r="42" spans="1:6" x14ac:dyDescent="0.2">
      <c r="A42" s="55" t="s">
        <v>135</v>
      </c>
      <c r="B42" s="56" t="s">
        <v>136</v>
      </c>
      <c r="C42" s="84">
        <v>611472</v>
      </c>
      <c r="D42" s="84">
        <v>611472</v>
      </c>
      <c r="E42" s="84">
        <v>1224088.3899999999</v>
      </c>
      <c r="F42" s="84"/>
    </row>
    <row r="43" spans="1:6" x14ac:dyDescent="0.2">
      <c r="A43" s="55" t="s">
        <v>137</v>
      </c>
      <c r="B43" s="56" t="s">
        <v>138</v>
      </c>
      <c r="C43" s="84">
        <v>66</v>
      </c>
      <c r="D43" s="84">
        <v>66</v>
      </c>
      <c r="E43" s="84">
        <v>9.9600000000000009</v>
      </c>
      <c r="F43" s="84"/>
    </row>
    <row r="44" spans="1:6" x14ac:dyDescent="0.2">
      <c r="A44" s="55" t="s">
        <v>139</v>
      </c>
      <c r="B44" s="56" t="s">
        <v>140</v>
      </c>
      <c r="C44" s="84">
        <v>46132</v>
      </c>
      <c r="D44" s="84">
        <v>46132</v>
      </c>
      <c r="E44" s="84">
        <v>22593.43</v>
      </c>
      <c r="F44" s="84"/>
    </row>
    <row r="45" spans="1:6" x14ac:dyDescent="0.2">
      <c r="A45" s="53" t="s">
        <v>141</v>
      </c>
      <c r="B45" s="54" t="s">
        <v>142</v>
      </c>
      <c r="C45" s="83">
        <f>C46</f>
        <v>3318</v>
      </c>
      <c r="D45" s="83">
        <f>D46</f>
        <v>3318</v>
      </c>
      <c r="E45" s="83">
        <f>E46</f>
        <v>1501.74</v>
      </c>
      <c r="F45" s="83">
        <f>(E45*100)/D45</f>
        <v>45.260397830018086</v>
      </c>
    </row>
    <row r="46" spans="1:6" ht="25.5" x14ac:dyDescent="0.2">
      <c r="A46" s="55" t="s">
        <v>143</v>
      </c>
      <c r="B46" s="56" t="s">
        <v>144</v>
      </c>
      <c r="C46" s="84">
        <v>3318</v>
      </c>
      <c r="D46" s="84">
        <v>3318</v>
      </c>
      <c r="E46" s="84">
        <v>1501.74</v>
      </c>
      <c r="F46" s="84"/>
    </row>
    <row r="47" spans="1:6" x14ac:dyDescent="0.2">
      <c r="A47" s="53" t="s">
        <v>145</v>
      </c>
      <c r="B47" s="54" t="s">
        <v>146</v>
      </c>
      <c r="C47" s="83">
        <f>C48+C49+C50+C51+C52+C53+C54</f>
        <v>10050</v>
      </c>
      <c r="D47" s="83">
        <f>D48+D49+D50+D51+D52+D53+D54</f>
        <v>10050</v>
      </c>
      <c r="E47" s="83">
        <f>E48+E49+E50+E51+E52+E53+E54</f>
        <v>1609.9199999999998</v>
      </c>
      <c r="F47" s="83">
        <f>(E47*100)/D47</f>
        <v>16.01910447761194</v>
      </c>
    </row>
    <row r="48" spans="1:6" x14ac:dyDescent="0.2">
      <c r="A48" s="55" t="s">
        <v>147</v>
      </c>
      <c r="B48" s="56" t="s">
        <v>148</v>
      </c>
      <c r="C48" s="84">
        <v>1000</v>
      </c>
      <c r="D48" s="84">
        <v>1000</v>
      </c>
      <c r="E48" s="84">
        <v>0</v>
      </c>
      <c r="F48" s="84"/>
    </row>
    <row r="49" spans="1:6" x14ac:dyDescent="0.2">
      <c r="A49" s="55" t="s">
        <v>149</v>
      </c>
      <c r="B49" s="56" t="s">
        <v>150</v>
      </c>
      <c r="C49" s="84">
        <v>2489</v>
      </c>
      <c r="D49" s="84">
        <v>2489</v>
      </c>
      <c r="E49" s="84">
        <v>0</v>
      </c>
      <c r="F49" s="84"/>
    </row>
    <row r="50" spans="1:6" x14ac:dyDescent="0.2">
      <c r="A50" s="55" t="s">
        <v>151</v>
      </c>
      <c r="B50" s="56" t="s">
        <v>152</v>
      </c>
      <c r="C50" s="84">
        <v>531</v>
      </c>
      <c r="D50" s="84">
        <v>531</v>
      </c>
      <c r="E50" s="84">
        <v>295.32</v>
      </c>
      <c r="F50" s="84"/>
    </row>
    <row r="51" spans="1:6" x14ac:dyDescent="0.2">
      <c r="A51" s="55" t="s">
        <v>153</v>
      </c>
      <c r="B51" s="56" t="s">
        <v>154</v>
      </c>
      <c r="C51" s="84">
        <v>14</v>
      </c>
      <c r="D51" s="84">
        <v>14</v>
      </c>
      <c r="E51" s="84">
        <v>0</v>
      </c>
      <c r="F51" s="84"/>
    </row>
    <row r="52" spans="1:6" x14ac:dyDescent="0.2">
      <c r="A52" s="55" t="s">
        <v>155</v>
      </c>
      <c r="B52" s="56" t="s">
        <v>156</v>
      </c>
      <c r="C52" s="84">
        <v>3318</v>
      </c>
      <c r="D52" s="84">
        <v>3318</v>
      </c>
      <c r="E52" s="84">
        <v>0</v>
      </c>
      <c r="F52" s="84"/>
    </row>
    <row r="53" spans="1:6" x14ac:dyDescent="0.2">
      <c r="A53" s="55" t="s">
        <v>157</v>
      </c>
      <c r="B53" s="56" t="s">
        <v>158</v>
      </c>
      <c r="C53" s="84">
        <v>398</v>
      </c>
      <c r="D53" s="84">
        <v>398</v>
      </c>
      <c r="E53" s="84">
        <v>0</v>
      </c>
      <c r="F53" s="84"/>
    </row>
    <row r="54" spans="1:6" x14ac:dyDescent="0.2">
      <c r="A54" s="55" t="s">
        <v>159</v>
      </c>
      <c r="B54" s="56" t="s">
        <v>146</v>
      </c>
      <c r="C54" s="84">
        <v>2300</v>
      </c>
      <c r="D54" s="84">
        <v>2300</v>
      </c>
      <c r="E54" s="84">
        <v>1314.6</v>
      </c>
      <c r="F54" s="84"/>
    </row>
    <row r="55" spans="1:6" x14ac:dyDescent="0.2">
      <c r="A55" s="51" t="s">
        <v>160</v>
      </c>
      <c r="B55" s="52" t="s">
        <v>161</v>
      </c>
      <c r="C55" s="82">
        <f>C56+C58</f>
        <v>16584</v>
      </c>
      <c r="D55" s="82">
        <f>D56+D58</f>
        <v>16584</v>
      </c>
      <c r="E55" s="82">
        <f>E56+E58</f>
        <v>9035.0299999999988</v>
      </c>
      <c r="F55" s="81">
        <f>(E55*100)/D55</f>
        <v>54.480402797877474</v>
      </c>
    </row>
    <row r="56" spans="1:6" x14ac:dyDescent="0.2">
      <c r="A56" s="53" t="s">
        <v>162</v>
      </c>
      <c r="B56" s="54" t="s">
        <v>163</v>
      </c>
      <c r="C56" s="83">
        <f>C57</f>
        <v>3022</v>
      </c>
      <c r="D56" s="83">
        <f>D57</f>
        <v>3022</v>
      </c>
      <c r="E56" s="83">
        <f>E57</f>
        <v>1407.54</v>
      </c>
      <c r="F56" s="83">
        <f>(E56*100)/D56</f>
        <v>46.576439444076769</v>
      </c>
    </row>
    <row r="57" spans="1:6" ht="25.5" x14ac:dyDescent="0.2">
      <c r="A57" s="55" t="s">
        <v>164</v>
      </c>
      <c r="B57" s="56" t="s">
        <v>165</v>
      </c>
      <c r="C57" s="84">
        <v>3022</v>
      </c>
      <c r="D57" s="84">
        <v>3022</v>
      </c>
      <c r="E57" s="84">
        <v>1407.54</v>
      </c>
      <c r="F57" s="84"/>
    </row>
    <row r="58" spans="1:6" x14ac:dyDescent="0.2">
      <c r="A58" s="53" t="s">
        <v>166</v>
      </c>
      <c r="B58" s="54" t="s">
        <v>167</v>
      </c>
      <c r="C58" s="83">
        <f>C59+C60</f>
        <v>13562</v>
      </c>
      <c r="D58" s="83">
        <f>D59+D60</f>
        <v>13562</v>
      </c>
      <c r="E58" s="83">
        <f>E59+E60</f>
        <v>7627.49</v>
      </c>
      <c r="F58" s="83">
        <f>(E58*100)/D58</f>
        <v>56.241631027871996</v>
      </c>
    </row>
    <row r="59" spans="1:6" x14ac:dyDescent="0.2">
      <c r="A59" s="55" t="s">
        <v>168</v>
      </c>
      <c r="B59" s="56" t="s">
        <v>169</v>
      </c>
      <c r="C59" s="84">
        <v>12500</v>
      </c>
      <c r="D59" s="84">
        <v>12500</v>
      </c>
      <c r="E59" s="84">
        <v>7597.66</v>
      </c>
      <c r="F59" s="84"/>
    </row>
    <row r="60" spans="1:6" x14ac:dyDescent="0.2">
      <c r="A60" s="55" t="s">
        <v>170</v>
      </c>
      <c r="B60" s="56" t="s">
        <v>171</v>
      </c>
      <c r="C60" s="84">
        <v>1062</v>
      </c>
      <c r="D60" s="84">
        <v>1062</v>
      </c>
      <c r="E60" s="84">
        <v>29.83</v>
      </c>
      <c r="F60" s="84"/>
    </row>
    <row r="61" spans="1:6" x14ac:dyDescent="0.2">
      <c r="A61" s="49" t="s">
        <v>172</v>
      </c>
      <c r="B61" s="50" t="s">
        <v>173</v>
      </c>
      <c r="C61" s="80">
        <f>C62+C65</f>
        <v>134915</v>
      </c>
      <c r="D61" s="80">
        <f>D62+D65</f>
        <v>134915</v>
      </c>
      <c r="E61" s="80">
        <f>E62+E65</f>
        <v>7430.58</v>
      </c>
      <c r="F61" s="81">
        <f>(E61*100)/D61</f>
        <v>5.5076010821628429</v>
      </c>
    </row>
    <row r="62" spans="1:6" x14ac:dyDescent="0.2">
      <c r="A62" s="51" t="s">
        <v>174</v>
      </c>
      <c r="B62" s="52" t="s">
        <v>175</v>
      </c>
      <c r="C62" s="82">
        <f t="shared" ref="C62:E63" si="0">C63</f>
        <v>14915</v>
      </c>
      <c r="D62" s="82">
        <f t="shared" si="0"/>
        <v>14915</v>
      </c>
      <c r="E62" s="82">
        <f t="shared" si="0"/>
        <v>7430.58</v>
      </c>
      <c r="F62" s="81">
        <f>(E62*100)/D62</f>
        <v>49.819510559839088</v>
      </c>
    </row>
    <row r="63" spans="1:6" x14ac:dyDescent="0.2">
      <c r="A63" s="53" t="s">
        <v>184</v>
      </c>
      <c r="B63" s="54" t="s">
        <v>185</v>
      </c>
      <c r="C63" s="83">
        <f t="shared" si="0"/>
        <v>14915</v>
      </c>
      <c r="D63" s="83">
        <f t="shared" si="0"/>
        <v>14915</v>
      </c>
      <c r="E63" s="83">
        <f t="shared" si="0"/>
        <v>7430.58</v>
      </c>
      <c r="F63" s="83">
        <f>(E63*100)/D63</f>
        <v>49.819510559839088</v>
      </c>
    </row>
    <row r="64" spans="1:6" x14ac:dyDescent="0.2">
      <c r="A64" s="55" t="s">
        <v>186</v>
      </c>
      <c r="B64" s="56" t="s">
        <v>187</v>
      </c>
      <c r="C64" s="84">
        <v>14915</v>
      </c>
      <c r="D64" s="84">
        <v>14915</v>
      </c>
      <c r="E64" s="84">
        <v>7430.58</v>
      </c>
      <c r="F64" s="84"/>
    </row>
    <row r="65" spans="1:6" x14ac:dyDescent="0.2">
      <c r="A65" s="51" t="s">
        <v>188</v>
      </c>
      <c r="B65" s="52" t="s">
        <v>189</v>
      </c>
      <c r="C65" s="82">
        <f t="shared" ref="C65:E66" si="1">C66</f>
        <v>120000</v>
      </c>
      <c r="D65" s="82">
        <f t="shared" si="1"/>
        <v>120000</v>
      </c>
      <c r="E65" s="82">
        <f t="shared" si="1"/>
        <v>0</v>
      </c>
      <c r="F65" s="81">
        <f>(E65*100)/D65</f>
        <v>0</v>
      </c>
    </row>
    <row r="66" spans="1:6" ht="25.5" x14ac:dyDescent="0.2">
      <c r="A66" s="53" t="s">
        <v>190</v>
      </c>
      <c r="B66" s="54" t="s">
        <v>191</v>
      </c>
      <c r="C66" s="83">
        <f t="shared" si="1"/>
        <v>120000</v>
      </c>
      <c r="D66" s="83">
        <f t="shared" si="1"/>
        <v>120000</v>
      </c>
      <c r="E66" s="83">
        <f t="shared" si="1"/>
        <v>0</v>
      </c>
      <c r="F66" s="83">
        <f>(E66*100)/D66</f>
        <v>0</v>
      </c>
    </row>
    <row r="67" spans="1:6" x14ac:dyDescent="0.2">
      <c r="A67" s="55" t="s">
        <v>192</v>
      </c>
      <c r="B67" s="56" t="s">
        <v>191</v>
      </c>
      <c r="C67" s="84">
        <v>120000</v>
      </c>
      <c r="D67" s="84">
        <v>120000</v>
      </c>
      <c r="E67" s="84">
        <v>0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69" si="2">C69</f>
        <v>16039942</v>
      </c>
      <c r="D68" s="80">
        <f t="shared" si="2"/>
        <v>16039942</v>
      </c>
      <c r="E68" s="80">
        <f t="shared" si="2"/>
        <v>9603864.5600000005</v>
      </c>
      <c r="F68" s="81">
        <f>(E68*100)/D68</f>
        <v>59.874683836138558</v>
      </c>
    </row>
    <row r="69" spans="1:6" x14ac:dyDescent="0.2">
      <c r="A69" s="51" t="s">
        <v>70</v>
      </c>
      <c r="B69" s="52" t="s">
        <v>71</v>
      </c>
      <c r="C69" s="82">
        <f t="shared" si="2"/>
        <v>16039942</v>
      </c>
      <c r="D69" s="82">
        <f t="shared" si="2"/>
        <v>16039942</v>
      </c>
      <c r="E69" s="82">
        <f t="shared" si="2"/>
        <v>9603864.5600000005</v>
      </c>
      <c r="F69" s="81">
        <f>(E69*100)/D69</f>
        <v>59.874683836138558</v>
      </c>
    </row>
    <row r="70" spans="1:6" ht="25.5" x14ac:dyDescent="0.2">
      <c r="A70" s="53" t="s">
        <v>72</v>
      </c>
      <c r="B70" s="54" t="s">
        <v>73</v>
      </c>
      <c r="C70" s="83">
        <f>C71+C72</f>
        <v>16039942</v>
      </c>
      <c r="D70" s="83">
        <f>D71+D72</f>
        <v>16039942</v>
      </c>
      <c r="E70" s="83">
        <f>E71+E72</f>
        <v>9603864.5600000005</v>
      </c>
      <c r="F70" s="83">
        <f>(E70*100)/D70</f>
        <v>59.874683836138558</v>
      </c>
    </row>
    <row r="71" spans="1:6" x14ac:dyDescent="0.2">
      <c r="A71" s="55" t="s">
        <v>74</v>
      </c>
      <c r="B71" s="56" t="s">
        <v>75</v>
      </c>
      <c r="C71" s="84">
        <v>15905027</v>
      </c>
      <c r="D71" s="84">
        <v>15905027</v>
      </c>
      <c r="E71" s="84">
        <v>9596433.9800000004</v>
      </c>
      <c r="F71" s="84"/>
    </row>
    <row r="72" spans="1:6" ht="25.5" x14ac:dyDescent="0.2">
      <c r="A72" s="55" t="s">
        <v>76</v>
      </c>
      <c r="B72" s="56" t="s">
        <v>77</v>
      </c>
      <c r="C72" s="84">
        <v>134915</v>
      </c>
      <c r="D72" s="84">
        <v>134915</v>
      </c>
      <c r="E72" s="84">
        <v>7430.58</v>
      </c>
      <c r="F72" s="84"/>
    </row>
    <row r="73" spans="1:6" x14ac:dyDescent="0.2">
      <c r="A73" s="48" t="s">
        <v>207</v>
      </c>
      <c r="B73" s="48" t="s">
        <v>215</v>
      </c>
      <c r="C73" s="78"/>
      <c r="D73" s="78"/>
      <c r="E73" s="78"/>
      <c r="F73" s="79" t="e">
        <f>(E73*100)/D73</f>
        <v>#DIV/0!</v>
      </c>
    </row>
    <row r="74" spans="1:6" x14ac:dyDescent="0.2">
      <c r="A74" s="49" t="s">
        <v>78</v>
      </c>
      <c r="B74" s="50" t="s">
        <v>79</v>
      </c>
      <c r="C74" s="80">
        <f t="shared" ref="C74:E76" si="3">C75</f>
        <v>1400</v>
      </c>
      <c r="D74" s="80">
        <f t="shared" si="3"/>
        <v>1400</v>
      </c>
      <c r="E74" s="80">
        <f t="shared" si="3"/>
        <v>0</v>
      </c>
      <c r="F74" s="81">
        <f>(E74*100)/D74</f>
        <v>0</v>
      </c>
    </row>
    <row r="75" spans="1:6" x14ac:dyDescent="0.2">
      <c r="A75" s="51" t="s">
        <v>97</v>
      </c>
      <c r="B75" s="52" t="s">
        <v>98</v>
      </c>
      <c r="C75" s="82">
        <f t="shared" si="3"/>
        <v>1400</v>
      </c>
      <c r="D75" s="82">
        <f t="shared" si="3"/>
        <v>1400</v>
      </c>
      <c r="E75" s="82">
        <f t="shared" si="3"/>
        <v>0</v>
      </c>
      <c r="F75" s="81">
        <f>(E75*100)/D75</f>
        <v>0</v>
      </c>
    </row>
    <row r="76" spans="1:6" x14ac:dyDescent="0.2">
      <c r="A76" s="53" t="s">
        <v>121</v>
      </c>
      <c r="B76" s="54" t="s">
        <v>122</v>
      </c>
      <c r="C76" s="83">
        <f t="shared" si="3"/>
        <v>1400</v>
      </c>
      <c r="D76" s="83">
        <f t="shared" si="3"/>
        <v>1400</v>
      </c>
      <c r="E76" s="83">
        <f t="shared" si="3"/>
        <v>0</v>
      </c>
      <c r="F76" s="83">
        <f>(E76*100)/D76</f>
        <v>0</v>
      </c>
    </row>
    <row r="77" spans="1:6" x14ac:dyDescent="0.2">
      <c r="A77" s="55" t="s">
        <v>125</v>
      </c>
      <c r="B77" s="56" t="s">
        <v>126</v>
      </c>
      <c r="C77" s="84">
        <v>1400</v>
      </c>
      <c r="D77" s="84">
        <v>1400</v>
      </c>
      <c r="E77" s="84">
        <v>0</v>
      </c>
      <c r="F77" s="84"/>
    </row>
    <row r="78" spans="1:6" x14ac:dyDescent="0.2">
      <c r="A78" s="49" t="s">
        <v>172</v>
      </c>
      <c r="B78" s="50" t="s">
        <v>173</v>
      </c>
      <c r="C78" s="80">
        <f t="shared" ref="C78:E79" si="4">C79</f>
        <v>2715</v>
      </c>
      <c r="D78" s="80">
        <f t="shared" si="4"/>
        <v>2715</v>
      </c>
      <c r="E78" s="80">
        <f t="shared" si="4"/>
        <v>6669</v>
      </c>
      <c r="F78" s="81">
        <f>(E78*100)/D78</f>
        <v>245.6353591160221</v>
      </c>
    </row>
    <row r="79" spans="1:6" x14ac:dyDescent="0.2">
      <c r="A79" s="51" t="s">
        <v>174</v>
      </c>
      <c r="B79" s="52" t="s">
        <v>175</v>
      </c>
      <c r="C79" s="82">
        <f t="shared" si="4"/>
        <v>2715</v>
      </c>
      <c r="D79" s="82">
        <f t="shared" si="4"/>
        <v>2715</v>
      </c>
      <c r="E79" s="82">
        <f t="shared" si="4"/>
        <v>6669</v>
      </c>
      <c r="F79" s="81">
        <f>(E79*100)/D79</f>
        <v>245.6353591160221</v>
      </c>
    </row>
    <row r="80" spans="1:6" x14ac:dyDescent="0.2">
      <c r="A80" s="53" t="s">
        <v>176</v>
      </c>
      <c r="B80" s="54" t="s">
        <v>177</v>
      </c>
      <c r="C80" s="83">
        <f>C81+C82+C83</f>
        <v>2715</v>
      </c>
      <c r="D80" s="83">
        <f>D81+D82+D83</f>
        <v>2715</v>
      </c>
      <c r="E80" s="83">
        <f>E81+E82+E83</f>
        <v>6669</v>
      </c>
      <c r="F80" s="83">
        <f>(E80*100)/D80</f>
        <v>245.6353591160221</v>
      </c>
    </row>
    <row r="81" spans="1:6" x14ac:dyDescent="0.2">
      <c r="A81" s="55" t="s">
        <v>178</v>
      </c>
      <c r="B81" s="56" t="s">
        <v>179</v>
      </c>
      <c r="C81" s="84">
        <v>1255</v>
      </c>
      <c r="D81" s="84">
        <v>1255</v>
      </c>
      <c r="E81" s="84">
        <v>6669</v>
      </c>
      <c r="F81" s="84"/>
    </row>
    <row r="82" spans="1:6" x14ac:dyDescent="0.2">
      <c r="A82" s="55" t="s">
        <v>180</v>
      </c>
      <c r="B82" s="56" t="s">
        <v>181</v>
      </c>
      <c r="C82" s="84">
        <v>133</v>
      </c>
      <c r="D82" s="84">
        <v>133</v>
      </c>
      <c r="E82" s="84">
        <v>0</v>
      </c>
      <c r="F82" s="84"/>
    </row>
    <row r="83" spans="1:6" x14ac:dyDescent="0.2">
      <c r="A83" s="55" t="s">
        <v>182</v>
      </c>
      <c r="B83" s="56" t="s">
        <v>183</v>
      </c>
      <c r="C83" s="84">
        <v>1327</v>
      </c>
      <c r="D83" s="84">
        <v>1327</v>
      </c>
      <c r="E83" s="84">
        <v>0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5">C85</f>
        <v>4115</v>
      </c>
      <c r="D84" s="80">
        <f t="shared" si="5"/>
        <v>4115</v>
      </c>
      <c r="E84" s="80">
        <f t="shared" si="5"/>
        <v>0</v>
      </c>
      <c r="F84" s="81">
        <f>(E84*100)/D84</f>
        <v>0</v>
      </c>
    </row>
    <row r="85" spans="1:6" x14ac:dyDescent="0.2">
      <c r="A85" s="51" t="s">
        <v>64</v>
      </c>
      <c r="B85" s="52" t="s">
        <v>65</v>
      </c>
      <c r="C85" s="82">
        <f t="shared" si="5"/>
        <v>4115</v>
      </c>
      <c r="D85" s="82">
        <f t="shared" si="5"/>
        <v>4115</v>
      </c>
      <c r="E85" s="82">
        <f t="shared" si="5"/>
        <v>0</v>
      </c>
      <c r="F85" s="81">
        <f>(E85*100)/D85</f>
        <v>0</v>
      </c>
    </row>
    <row r="86" spans="1:6" x14ac:dyDescent="0.2">
      <c r="A86" s="53" t="s">
        <v>66</v>
      </c>
      <c r="B86" s="54" t="s">
        <v>67</v>
      </c>
      <c r="C86" s="83">
        <f t="shared" si="5"/>
        <v>4115</v>
      </c>
      <c r="D86" s="83">
        <f t="shared" si="5"/>
        <v>4115</v>
      </c>
      <c r="E86" s="83">
        <f t="shared" si="5"/>
        <v>0</v>
      </c>
      <c r="F86" s="83">
        <f>(E86*100)/D86</f>
        <v>0</v>
      </c>
    </row>
    <row r="87" spans="1:6" x14ac:dyDescent="0.2">
      <c r="A87" s="55" t="s">
        <v>68</v>
      </c>
      <c r="B87" s="56" t="s">
        <v>69</v>
      </c>
      <c r="C87" s="84">
        <v>4115</v>
      </c>
      <c r="D87" s="84">
        <v>4115</v>
      </c>
      <c r="E87" s="84">
        <v>0</v>
      </c>
      <c r="F87" s="84"/>
    </row>
    <row r="88" spans="1:6" x14ac:dyDescent="0.2">
      <c r="A88" s="48" t="s">
        <v>80</v>
      </c>
      <c r="B88" s="48" t="s">
        <v>216</v>
      </c>
      <c r="C88" s="78"/>
      <c r="D88" s="78"/>
      <c r="E88" s="78"/>
      <c r="F88" s="79" t="e">
        <f>(E88*100)/D88</f>
        <v>#DIV/0!</v>
      </c>
    </row>
    <row r="89" spans="1:6" x14ac:dyDescent="0.2">
      <c r="A89" s="49" t="s">
        <v>78</v>
      </c>
      <c r="B89" s="50" t="s">
        <v>79</v>
      </c>
      <c r="C89" s="80">
        <f t="shared" ref="C89:E91" si="6">C90</f>
        <v>66</v>
      </c>
      <c r="D89" s="80">
        <f t="shared" si="6"/>
        <v>66</v>
      </c>
      <c r="E89" s="80">
        <f t="shared" si="6"/>
        <v>0</v>
      </c>
      <c r="F89" s="81">
        <f>(E89*100)/D89</f>
        <v>0</v>
      </c>
    </row>
    <row r="90" spans="1:6" x14ac:dyDescent="0.2">
      <c r="A90" s="51" t="s">
        <v>97</v>
      </c>
      <c r="B90" s="52" t="s">
        <v>98</v>
      </c>
      <c r="C90" s="82">
        <f t="shared" si="6"/>
        <v>66</v>
      </c>
      <c r="D90" s="82">
        <f t="shared" si="6"/>
        <v>66</v>
      </c>
      <c r="E90" s="82">
        <f t="shared" si="6"/>
        <v>0</v>
      </c>
      <c r="F90" s="81">
        <f>(E90*100)/D90</f>
        <v>0</v>
      </c>
    </row>
    <row r="91" spans="1:6" x14ac:dyDescent="0.2">
      <c r="A91" s="53" t="s">
        <v>121</v>
      </c>
      <c r="B91" s="54" t="s">
        <v>122</v>
      </c>
      <c r="C91" s="83">
        <f t="shared" si="6"/>
        <v>66</v>
      </c>
      <c r="D91" s="83">
        <f t="shared" si="6"/>
        <v>66</v>
      </c>
      <c r="E91" s="83">
        <f t="shared" si="6"/>
        <v>0</v>
      </c>
      <c r="F91" s="83">
        <f>(E91*100)/D91</f>
        <v>0</v>
      </c>
    </row>
    <row r="92" spans="1:6" x14ac:dyDescent="0.2">
      <c r="A92" s="55" t="s">
        <v>135</v>
      </c>
      <c r="B92" s="56" t="s">
        <v>136</v>
      </c>
      <c r="C92" s="84">
        <v>66</v>
      </c>
      <c r="D92" s="84">
        <v>66</v>
      </c>
      <c r="E92" s="84">
        <v>0</v>
      </c>
      <c r="F92" s="84"/>
    </row>
    <row r="93" spans="1:6" x14ac:dyDescent="0.2">
      <c r="A93" s="49" t="s">
        <v>50</v>
      </c>
      <c r="B93" s="50" t="s">
        <v>51</v>
      </c>
      <c r="C93" s="80">
        <f t="shared" ref="C93:E95" si="7">C94</f>
        <v>66</v>
      </c>
      <c r="D93" s="80">
        <f t="shared" si="7"/>
        <v>66</v>
      </c>
      <c r="E93" s="80">
        <f t="shared" si="7"/>
        <v>0</v>
      </c>
      <c r="F93" s="81">
        <f>(E93*100)/D93</f>
        <v>0</v>
      </c>
    </row>
    <row r="94" spans="1:6" x14ac:dyDescent="0.2">
      <c r="A94" s="51" t="s">
        <v>58</v>
      </c>
      <c r="B94" s="52" t="s">
        <v>59</v>
      </c>
      <c r="C94" s="82">
        <f t="shared" si="7"/>
        <v>66</v>
      </c>
      <c r="D94" s="82">
        <f t="shared" si="7"/>
        <v>66</v>
      </c>
      <c r="E94" s="82">
        <f t="shared" si="7"/>
        <v>0</v>
      </c>
      <c r="F94" s="81">
        <f>(E94*100)/D94</f>
        <v>0</v>
      </c>
    </row>
    <row r="95" spans="1:6" x14ac:dyDescent="0.2">
      <c r="A95" s="53" t="s">
        <v>60</v>
      </c>
      <c r="B95" s="54" t="s">
        <v>61</v>
      </c>
      <c r="C95" s="83">
        <f t="shared" si="7"/>
        <v>66</v>
      </c>
      <c r="D95" s="83">
        <f t="shared" si="7"/>
        <v>66</v>
      </c>
      <c r="E95" s="83">
        <f t="shared" si="7"/>
        <v>0</v>
      </c>
      <c r="F95" s="83">
        <f>(E95*100)/D95</f>
        <v>0</v>
      </c>
    </row>
    <row r="96" spans="1:6" x14ac:dyDescent="0.2">
      <c r="A96" s="55" t="s">
        <v>62</v>
      </c>
      <c r="B96" s="56" t="s">
        <v>63</v>
      </c>
      <c r="C96" s="84">
        <v>66</v>
      </c>
      <c r="D96" s="84">
        <v>66</v>
      </c>
      <c r="E96" s="84">
        <v>0</v>
      </c>
      <c r="F96" s="84"/>
    </row>
    <row r="97" spans="1:6" x14ac:dyDescent="0.2">
      <c r="A97" s="48" t="s">
        <v>208</v>
      </c>
      <c r="B97" s="48" t="s">
        <v>217</v>
      </c>
      <c r="C97" s="78"/>
      <c r="D97" s="78"/>
      <c r="E97" s="78"/>
      <c r="F97" s="79" t="e">
        <f>(E97*100)/D97</f>
        <v>#DIV/0!</v>
      </c>
    </row>
    <row r="98" spans="1:6" x14ac:dyDescent="0.2">
      <c r="A98" s="49" t="s">
        <v>78</v>
      </c>
      <c r="B98" s="50" t="s">
        <v>79</v>
      </c>
      <c r="C98" s="80">
        <f t="shared" ref="C98:E100" si="8">C99</f>
        <v>42000</v>
      </c>
      <c r="D98" s="80">
        <f t="shared" si="8"/>
        <v>42000</v>
      </c>
      <c r="E98" s="80">
        <f t="shared" si="8"/>
        <v>14401.39</v>
      </c>
      <c r="F98" s="81">
        <f>(E98*100)/D98</f>
        <v>34.289023809523812</v>
      </c>
    </row>
    <row r="99" spans="1:6" x14ac:dyDescent="0.2">
      <c r="A99" s="51" t="s">
        <v>97</v>
      </c>
      <c r="B99" s="52" t="s">
        <v>98</v>
      </c>
      <c r="C99" s="82">
        <f t="shared" si="8"/>
        <v>42000</v>
      </c>
      <c r="D99" s="82">
        <f t="shared" si="8"/>
        <v>42000</v>
      </c>
      <c r="E99" s="82">
        <f t="shared" si="8"/>
        <v>14401.39</v>
      </c>
      <c r="F99" s="81">
        <f>(E99*100)/D99</f>
        <v>34.289023809523812</v>
      </c>
    </row>
    <row r="100" spans="1:6" x14ac:dyDescent="0.2">
      <c r="A100" s="53" t="s">
        <v>145</v>
      </c>
      <c r="B100" s="54" t="s">
        <v>146</v>
      </c>
      <c r="C100" s="83">
        <f t="shared" si="8"/>
        <v>42000</v>
      </c>
      <c r="D100" s="83">
        <f t="shared" si="8"/>
        <v>42000</v>
      </c>
      <c r="E100" s="83">
        <f t="shared" si="8"/>
        <v>14401.39</v>
      </c>
      <c r="F100" s="83">
        <f>(E100*100)/D100</f>
        <v>34.289023809523812</v>
      </c>
    </row>
    <row r="101" spans="1:6" x14ac:dyDescent="0.2">
      <c r="A101" s="55" t="s">
        <v>147</v>
      </c>
      <c r="B101" s="56" t="s">
        <v>148</v>
      </c>
      <c r="C101" s="84">
        <v>42000</v>
      </c>
      <c r="D101" s="84">
        <v>42000</v>
      </c>
      <c r="E101" s="84">
        <v>14401.39</v>
      </c>
      <c r="F101" s="84"/>
    </row>
    <row r="102" spans="1:6" x14ac:dyDescent="0.2">
      <c r="A102" s="49" t="s">
        <v>50</v>
      </c>
      <c r="B102" s="50" t="s">
        <v>51</v>
      </c>
      <c r="C102" s="80">
        <f t="shared" ref="C102:E104" si="9">C103</f>
        <v>42000</v>
      </c>
      <c r="D102" s="80">
        <f t="shared" si="9"/>
        <v>42000</v>
      </c>
      <c r="E102" s="80">
        <f t="shared" si="9"/>
        <v>15316.94</v>
      </c>
      <c r="F102" s="81">
        <f>(E102*100)/D102</f>
        <v>36.46890476190476</v>
      </c>
    </row>
    <row r="103" spans="1:6" x14ac:dyDescent="0.2">
      <c r="A103" s="51" t="s">
        <v>52</v>
      </c>
      <c r="B103" s="52" t="s">
        <v>53</v>
      </c>
      <c r="C103" s="82">
        <f t="shared" si="9"/>
        <v>42000</v>
      </c>
      <c r="D103" s="82">
        <f t="shared" si="9"/>
        <v>42000</v>
      </c>
      <c r="E103" s="82">
        <f t="shared" si="9"/>
        <v>15316.94</v>
      </c>
      <c r="F103" s="81">
        <f>(E103*100)/D103</f>
        <v>36.46890476190476</v>
      </c>
    </row>
    <row r="104" spans="1:6" ht="25.5" x14ac:dyDescent="0.2">
      <c r="A104" s="53" t="s">
        <v>54</v>
      </c>
      <c r="B104" s="54" t="s">
        <v>55</v>
      </c>
      <c r="C104" s="83">
        <f t="shared" si="9"/>
        <v>42000</v>
      </c>
      <c r="D104" s="83">
        <f t="shared" si="9"/>
        <v>42000</v>
      </c>
      <c r="E104" s="83">
        <f t="shared" si="9"/>
        <v>15316.94</v>
      </c>
      <c r="F104" s="83">
        <f>(E104*100)/D104</f>
        <v>36.46890476190476</v>
      </c>
    </row>
    <row r="105" spans="1:6" ht="25.5" x14ac:dyDescent="0.2">
      <c r="A105" s="55" t="s">
        <v>56</v>
      </c>
      <c r="B105" s="56" t="s">
        <v>57</v>
      </c>
      <c r="C105" s="84">
        <v>42000</v>
      </c>
      <c r="D105" s="84">
        <v>42000</v>
      </c>
      <c r="E105" s="84">
        <v>15316.94</v>
      </c>
      <c r="F105" s="84"/>
    </row>
    <row r="106" spans="1:6" x14ac:dyDescent="0.2">
      <c r="A106" s="48" t="s">
        <v>209</v>
      </c>
      <c r="B106" s="48" t="s">
        <v>218</v>
      </c>
      <c r="C106" s="78"/>
      <c r="D106" s="78"/>
      <c r="E106" s="78"/>
      <c r="F106" s="79" t="e">
        <f>(E106*100)/D106</f>
        <v>#DIV/0!</v>
      </c>
    </row>
    <row r="107" spans="1:6" ht="38.25" x14ac:dyDescent="0.2">
      <c r="A107" s="47" t="s">
        <v>219</v>
      </c>
      <c r="B107" s="47" t="s">
        <v>220</v>
      </c>
      <c r="C107" s="47" t="s">
        <v>43</v>
      </c>
      <c r="D107" s="47" t="s">
        <v>212</v>
      </c>
      <c r="E107" s="47" t="s">
        <v>213</v>
      </c>
      <c r="F107" s="47" t="s">
        <v>214</v>
      </c>
    </row>
    <row r="108" spans="1:6" x14ac:dyDescent="0.2">
      <c r="A108" s="49" t="s">
        <v>78</v>
      </c>
      <c r="B108" s="50" t="s">
        <v>79</v>
      </c>
      <c r="C108" s="80">
        <f>C109</f>
        <v>12871</v>
      </c>
      <c r="D108" s="80">
        <f>D109</f>
        <v>12871</v>
      </c>
      <c r="E108" s="80">
        <f>E109</f>
        <v>0</v>
      </c>
      <c r="F108" s="81">
        <f>(E108*100)/D108</f>
        <v>0</v>
      </c>
    </row>
    <row r="109" spans="1:6" x14ac:dyDescent="0.2">
      <c r="A109" s="51" t="s">
        <v>97</v>
      </c>
      <c r="B109" s="52" t="s">
        <v>98</v>
      </c>
      <c r="C109" s="82">
        <f>C110+C113</f>
        <v>12871</v>
      </c>
      <c r="D109" s="82">
        <f>D110+D113</f>
        <v>12871</v>
      </c>
      <c r="E109" s="82">
        <f>E110+E113</f>
        <v>0</v>
      </c>
      <c r="F109" s="81">
        <f>(E109*100)/D109</f>
        <v>0</v>
      </c>
    </row>
    <row r="110" spans="1:6" x14ac:dyDescent="0.2">
      <c r="A110" s="53" t="s">
        <v>121</v>
      </c>
      <c r="B110" s="54" t="s">
        <v>122</v>
      </c>
      <c r="C110" s="83">
        <f>C111+C112</f>
        <v>11544</v>
      </c>
      <c r="D110" s="83">
        <f>D111+D112</f>
        <v>11544</v>
      </c>
      <c r="E110" s="83">
        <f>E111+E112</f>
        <v>0</v>
      </c>
      <c r="F110" s="83">
        <f>(E110*100)/D110</f>
        <v>0</v>
      </c>
    </row>
    <row r="111" spans="1:6" x14ac:dyDescent="0.2">
      <c r="A111" s="55" t="s">
        <v>123</v>
      </c>
      <c r="B111" s="56" t="s">
        <v>124</v>
      </c>
      <c r="C111" s="84">
        <v>7908</v>
      </c>
      <c r="D111" s="84">
        <v>7908</v>
      </c>
      <c r="E111" s="84">
        <v>0</v>
      </c>
      <c r="F111" s="84"/>
    </row>
    <row r="112" spans="1:6" x14ac:dyDescent="0.2">
      <c r="A112" s="55" t="s">
        <v>135</v>
      </c>
      <c r="B112" s="56" t="s">
        <v>136</v>
      </c>
      <c r="C112" s="84">
        <v>3636</v>
      </c>
      <c r="D112" s="84">
        <v>3636</v>
      </c>
      <c r="E112" s="84">
        <v>0</v>
      </c>
      <c r="F112" s="84"/>
    </row>
    <row r="113" spans="1:6" x14ac:dyDescent="0.2">
      <c r="A113" s="53" t="s">
        <v>145</v>
      </c>
      <c r="B113" s="54" t="s">
        <v>146</v>
      </c>
      <c r="C113" s="83">
        <f>C114</f>
        <v>1327</v>
      </c>
      <c r="D113" s="83">
        <f>D114</f>
        <v>1327</v>
      </c>
      <c r="E113" s="83">
        <f>E114</f>
        <v>0</v>
      </c>
      <c r="F113" s="83">
        <f>(E113*100)/D113</f>
        <v>0</v>
      </c>
    </row>
    <row r="114" spans="1:6" x14ac:dyDescent="0.2">
      <c r="A114" s="55" t="s">
        <v>147</v>
      </c>
      <c r="B114" s="56" t="s">
        <v>148</v>
      </c>
      <c r="C114" s="84">
        <v>1327</v>
      </c>
      <c r="D114" s="84">
        <v>1327</v>
      </c>
      <c r="E114" s="84">
        <v>0</v>
      </c>
      <c r="F114" s="84"/>
    </row>
    <row r="115" spans="1:6" x14ac:dyDescent="0.2">
      <c r="A115" s="49" t="s">
        <v>50</v>
      </c>
      <c r="B115" s="50" t="s">
        <v>51</v>
      </c>
      <c r="C115" s="80">
        <f t="shared" ref="C115:E117" si="10">C116</f>
        <v>12871</v>
      </c>
      <c r="D115" s="80">
        <f t="shared" si="10"/>
        <v>12871</v>
      </c>
      <c r="E115" s="80">
        <f t="shared" si="10"/>
        <v>0</v>
      </c>
      <c r="F115" s="81">
        <f>(E115*100)/D115</f>
        <v>0</v>
      </c>
    </row>
    <row r="116" spans="1:6" x14ac:dyDescent="0.2">
      <c r="A116" s="51" t="s">
        <v>70</v>
      </c>
      <c r="B116" s="52" t="s">
        <v>71</v>
      </c>
      <c r="C116" s="82">
        <f t="shared" si="10"/>
        <v>12871</v>
      </c>
      <c r="D116" s="82">
        <f t="shared" si="10"/>
        <v>12871</v>
      </c>
      <c r="E116" s="82">
        <f t="shared" si="10"/>
        <v>0</v>
      </c>
      <c r="F116" s="81">
        <f>(E116*100)/D116</f>
        <v>0</v>
      </c>
    </row>
    <row r="117" spans="1:6" ht="25.5" x14ac:dyDescent="0.2">
      <c r="A117" s="53" t="s">
        <v>72</v>
      </c>
      <c r="B117" s="54" t="s">
        <v>73</v>
      </c>
      <c r="C117" s="83">
        <f t="shared" si="10"/>
        <v>12871</v>
      </c>
      <c r="D117" s="83">
        <f t="shared" si="10"/>
        <v>12871</v>
      </c>
      <c r="E117" s="83">
        <f t="shared" si="10"/>
        <v>0</v>
      </c>
      <c r="F117" s="83">
        <f>(E117*100)/D117</f>
        <v>0</v>
      </c>
    </row>
    <row r="118" spans="1:6" x14ac:dyDescent="0.2">
      <c r="A118" s="55" t="s">
        <v>74</v>
      </c>
      <c r="B118" s="56" t="s">
        <v>75</v>
      </c>
      <c r="C118" s="84">
        <v>12871</v>
      </c>
      <c r="D118" s="84">
        <v>12871</v>
      </c>
      <c r="E118" s="84">
        <v>0</v>
      </c>
      <c r="F118" s="84"/>
    </row>
    <row r="119" spans="1:6" x14ac:dyDescent="0.2">
      <c r="A119" s="48" t="s">
        <v>207</v>
      </c>
      <c r="B119" s="48" t="s">
        <v>215</v>
      </c>
      <c r="C119" s="78"/>
      <c r="D119" s="78"/>
      <c r="E119" s="78"/>
      <c r="F119" s="79" t="e">
        <f>(E119*100)/D119</f>
        <v>#DIV/0!</v>
      </c>
    </row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s="57" customFormat="1" x14ac:dyDescent="0.2"/>
    <row r="1258" spans="1:3" s="57" customFormat="1" x14ac:dyDescent="0.2"/>
    <row r="1259" spans="1:3" s="57" customFormat="1" x14ac:dyDescent="0.2"/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pans="1:3" x14ac:dyDescent="0.2">
      <c r="A1297" s="40"/>
      <c r="B1297" s="40"/>
      <c r="C1297" s="40"/>
    </row>
    <row r="1298" spans="1:3" x14ac:dyDescent="0.2">
      <c r="A1298" s="40"/>
      <c r="B1298" s="40"/>
      <c r="C1298" s="40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  <row r="797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Katija Filipović</cp:lastModifiedBy>
  <cp:lastPrinted>2025-07-29T10:22:39Z</cp:lastPrinted>
  <dcterms:created xsi:type="dcterms:W3CDTF">2022-08-12T12:51:27Z</dcterms:created>
  <dcterms:modified xsi:type="dcterms:W3CDTF">2025-07-29T10:43:39Z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