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E284" i="9" s="1"/>
  <c r="B284" i="9" s="1"/>
  <c r="F284" i="9"/>
  <c r="H283" i="9"/>
  <c r="E283" i="9" s="1"/>
  <c r="B283" i="9" s="1"/>
  <c r="G283" i="9"/>
  <c r="F283" i="9"/>
  <c r="F282" i="9"/>
  <c r="H281" i="9"/>
  <c r="E281" i="9" s="1"/>
  <c r="B281" i="9" s="1"/>
  <c r="G281" i="9"/>
  <c r="F281" i="9"/>
  <c r="H280" i="9"/>
  <c r="G280" i="9"/>
  <c r="F280" i="9"/>
  <c r="H279" i="9"/>
  <c r="G279" i="9"/>
  <c r="F279" i="9"/>
  <c r="F278" i="9"/>
  <c r="F277" i="9"/>
  <c r="F276" i="9"/>
  <c r="F275" i="9"/>
  <c r="L274" i="9"/>
  <c r="F274" i="9" s="1"/>
  <c r="H274" i="9"/>
  <c r="I273" i="9"/>
  <c r="H273" i="9"/>
  <c r="F273" i="9"/>
  <c r="E272" i="9"/>
  <c r="M271" i="9"/>
  <c r="L271" i="9"/>
  <c r="F271" i="9" s="1"/>
  <c r="B271" i="9" s="1"/>
  <c r="E271" i="9"/>
  <c r="M270" i="9"/>
  <c r="L270" i="9"/>
  <c r="F270" i="9" s="1"/>
  <c r="E270" i="9"/>
  <c r="B270" i="9" s="1"/>
  <c r="M269" i="9"/>
  <c r="L269" i="9"/>
  <c r="F269" i="9"/>
  <c r="E269" i="9"/>
  <c r="B269" i="9" s="1"/>
  <c r="M268" i="9"/>
  <c r="L268" i="9"/>
  <c r="F268" i="9" s="1"/>
  <c r="E268" i="9"/>
  <c r="M267" i="9"/>
  <c r="L267" i="9"/>
  <c r="F267" i="9" s="1"/>
  <c r="B267" i="9" s="1"/>
  <c r="E267" i="9"/>
  <c r="M266" i="9"/>
  <c r="L266" i="9"/>
  <c r="F266" i="9" s="1"/>
  <c r="E266" i="9"/>
  <c r="B266" i="9" s="1"/>
  <c r="M265" i="9"/>
  <c r="L265" i="9"/>
  <c r="F265" i="9" s="1"/>
  <c r="E265" i="9"/>
  <c r="B265" i="9" s="1"/>
  <c r="M264" i="9"/>
  <c r="L264" i="9"/>
  <c r="F264" i="9" s="1"/>
  <c r="B264" i="9" s="1"/>
  <c r="E264" i="9"/>
  <c r="M263" i="9"/>
  <c r="L263" i="9"/>
  <c r="F263" i="9" s="1"/>
  <c r="E263" i="9"/>
  <c r="M262" i="9"/>
  <c r="L262" i="9"/>
  <c r="F262" i="9"/>
  <c r="E262" i="9"/>
  <c r="B262" i="9" s="1"/>
  <c r="M261" i="9"/>
  <c r="L261" i="9"/>
  <c r="F261" i="9" s="1"/>
  <c r="E261" i="9"/>
  <c r="B261" i="9" s="1"/>
  <c r="M260" i="9"/>
  <c r="L260" i="9"/>
  <c r="F260" i="9" s="1"/>
  <c r="B260" i="9" s="1"/>
  <c r="E260" i="9"/>
  <c r="M259" i="9"/>
  <c r="L259" i="9"/>
  <c r="F259" i="9" s="1"/>
  <c r="E259" i="9"/>
  <c r="M258" i="9"/>
  <c r="L258" i="9"/>
  <c r="F258" i="9"/>
  <c r="E258" i="9"/>
  <c r="B258" i="9" s="1"/>
  <c r="M257" i="9"/>
  <c r="L257" i="9"/>
  <c r="F257" i="9" s="1"/>
  <c r="B257" i="9" s="1"/>
  <c r="E257" i="9"/>
  <c r="M256" i="9"/>
  <c r="L256" i="9"/>
  <c r="F256" i="9" s="1"/>
  <c r="B256" i="9" s="1"/>
  <c r="E256" i="9"/>
  <c r="M255" i="9"/>
  <c r="L255" i="9"/>
  <c r="F255" i="9" s="1"/>
  <c r="E255" i="9"/>
  <c r="B255" i="9" s="1"/>
  <c r="M254" i="9"/>
  <c r="L254" i="9"/>
  <c r="F254" i="9"/>
  <c r="E254" i="9"/>
  <c r="B254" i="9" s="1"/>
  <c r="M253" i="9"/>
  <c r="L253" i="9"/>
  <c r="F253" i="9" s="1"/>
  <c r="B253" i="9" s="1"/>
  <c r="E253" i="9"/>
  <c r="M252" i="9"/>
  <c r="L252" i="9"/>
  <c r="F252" i="9" s="1"/>
  <c r="B252" i="9" s="1"/>
  <c r="E252" i="9"/>
  <c r="M251" i="9"/>
  <c r="F251" i="9" s="1"/>
  <c r="L251" i="9"/>
  <c r="E251" i="9"/>
  <c r="B251" i="9" s="1"/>
  <c r="M250" i="9"/>
  <c r="L250" i="9"/>
  <c r="F250" i="9"/>
  <c r="E250" i="9"/>
  <c r="B250" i="9" s="1"/>
  <c r="M249" i="9"/>
  <c r="L249" i="9"/>
  <c r="F249" i="9" s="1"/>
  <c r="B249" i="9" s="1"/>
  <c r="E249" i="9"/>
  <c r="M248" i="9"/>
  <c r="L248" i="9"/>
  <c r="F248" i="9" s="1"/>
  <c r="B248" i="9" s="1"/>
  <c r="E248" i="9"/>
  <c r="M247" i="9"/>
  <c r="F247" i="9" s="1"/>
  <c r="L247" i="9"/>
  <c r="E247" i="9"/>
  <c r="M246" i="9"/>
  <c r="L246" i="9"/>
  <c r="F246" i="9"/>
  <c r="E246" i="9"/>
  <c r="B246" i="9" s="1"/>
  <c r="M245" i="9"/>
  <c r="L245" i="9"/>
  <c r="F245" i="9" s="1"/>
  <c r="B245" i="9" s="1"/>
  <c r="E245" i="9"/>
  <c r="M244" i="9"/>
  <c r="L244" i="9"/>
  <c r="F244" i="9" s="1"/>
  <c r="B244" i="9" s="1"/>
  <c r="E244" i="9"/>
  <c r="M243" i="9"/>
  <c r="L243" i="9"/>
  <c r="F243" i="9"/>
  <c r="E243" i="9"/>
  <c r="B243" i="9" s="1"/>
  <c r="M242" i="9"/>
  <c r="L242" i="9"/>
  <c r="F242" i="9" s="1"/>
  <c r="E242" i="9"/>
  <c r="B242" i="9" s="1"/>
  <c r="M241" i="9"/>
  <c r="L241" i="9"/>
  <c r="F241" i="9" s="1"/>
  <c r="B241" i="9" s="1"/>
  <c r="E241" i="9"/>
  <c r="M240" i="9"/>
  <c r="L240" i="9"/>
  <c r="F240" i="9" s="1"/>
  <c r="B240" i="9" s="1"/>
  <c r="E240" i="9"/>
  <c r="M239" i="9"/>
  <c r="L239" i="9"/>
  <c r="F239" i="9"/>
  <c r="E239" i="9"/>
  <c r="B239" i="9" s="1"/>
  <c r="M238" i="9"/>
  <c r="L238" i="9"/>
  <c r="F238" i="9" s="1"/>
  <c r="E238" i="9"/>
  <c r="B238" i="9" s="1"/>
  <c r="M237" i="9"/>
  <c r="L237" i="9"/>
  <c r="F237" i="9" s="1"/>
  <c r="B237" i="9" s="1"/>
  <c r="E237" i="9"/>
  <c r="M236" i="9"/>
  <c r="L236" i="9"/>
  <c r="F236" i="9" s="1"/>
  <c r="B236" i="9" s="1"/>
  <c r="E236" i="9"/>
  <c r="M235" i="9"/>
  <c r="L235" i="9"/>
  <c r="F235" i="9"/>
  <c r="E235" i="9"/>
  <c r="B235" i="9" s="1"/>
  <c r="M234" i="9"/>
  <c r="L234" i="9"/>
  <c r="F234" i="9" s="1"/>
  <c r="B234" i="9" s="1"/>
  <c r="E234" i="9"/>
  <c r="M233" i="9"/>
  <c r="L233" i="9"/>
  <c r="F233" i="9" s="1"/>
  <c r="B233" i="9" s="1"/>
  <c r="E233" i="9"/>
  <c r="M232" i="9"/>
  <c r="L232" i="9"/>
  <c r="F232" i="9" s="1"/>
  <c r="B232" i="9" s="1"/>
  <c r="E232" i="9"/>
  <c r="M231" i="9"/>
  <c r="L231" i="9"/>
  <c r="F231" i="9"/>
  <c r="E231" i="9"/>
  <c r="B231" i="9" s="1"/>
  <c r="M230" i="9"/>
  <c r="L230" i="9"/>
  <c r="F230" i="9" s="1"/>
  <c r="E230" i="9"/>
  <c r="M229" i="9"/>
  <c r="L229" i="9"/>
  <c r="F229" i="9" s="1"/>
  <c r="B229" i="9" s="1"/>
  <c r="E229" i="9"/>
  <c r="M228" i="9"/>
  <c r="L228" i="9"/>
  <c r="F228" i="9" s="1"/>
  <c r="B228" i="9" s="1"/>
  <c r="E228" i="9"/>
  <c r="M227" i="9"/>
  <c r="L227" i="9"/>
  <c r="F227" i="9"/>
  <c r="E227" i="9"/>
  <c r="B227" i="9" s="1"/>
  <c r="M226" i="9"/>
  <c r="L226" i="9"/>
  <c r="F226" i="9" s="1"/>
  <c r="E226" i="9"/>
  <c r="B226" i="9" s="1"/>
  <c r="H225" i="9"/>
  <c r="G225" i="9"/>
  <c r="E225" i="9" s="1"/>
  <c r="B225" i="9" s="1"/>
  <c r="F225" i="9"/>
  <c r="M224" i="9"/>
  <c r="L224" i="9"/>
  <c r="F224" i="9" s="1"/>
  <c r="B224" i="9" s="1"/>
  <c r="E224" i="9"/>
  <c r="M223" i="9"/>
  <c r="L223" i="9"/>
  <c r="E223" i="9"/>
  <c r="M222" i="9"/>
  <c r="L222" i="9"/>
  <c r="F222" i="9" s="1"/>
  <c r="B222" i="9" s="1"/>
  <c r="E222" i="9"/>
  <c r="M221" i="9"/>
  <c r="L221" i="9"/>
  <c r="E221" i="9"/>
  <c r="M220" i="9"/>
  <c r="F220" i="9" s="1"/>
  <c r="B220" i="9" s="1"/>
  <c r="L220" i="9"/>
  <c r="E220" i="9"/>
  <c r="M219" i="9"/>
  <c r="L219" i="9"/>
  <c r="E219" i="9"/>
  <c r="M218" i="9"/>
  <c r="L218" i="9"/>
  <c r="E218" i="9"/>
  <c r="M217" i="9"/>
  <c r="L217" i="9"/>
  <c r="E217" i="9"/>
  <c r="M216" i="9"/>
  <c r="L216" i="9"/>
  <c r="E216" i="9"/>
  <c r="M215" i="9"/>
  <c r="L215" i="9"/>
  <c r="F215" i="9"/>
  <c r="E215" i="9"/>
  <c r="B215" i="9" s="1"/>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E158" i="9"/>
  <c r="B158" i="9" s="1"/>
  <c r="H157" i="9"/>
  <c r="G157" i="9"/>
  <c r="F157" i="9"/>
  <c r="E157" i="9"/>
  <c r="B157" i="9" s="1"/>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G143" i="9"/>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H53" i="9"/>
  <c r="G53" i="9"/>
  <c r="E53" i="9" s="1"/>
  <c r="B53" i="9" s="1"/>
  <c r="F53" i="9"/>
  <c r="H52" i="9"/>
  <c r="G52" i="9"/>
  <c r="F52" i="9"/>
  <c r="H51" i="9"/>
  <c r="E51" i="9" s="1"/>
  <c r="B51" i="9" s="1"/>
  <c r="G51" i="9"/>
  <c r="F51" i="9"/>
  <c r="H50" i="9"/>
  <c r="G50" i="9"/>
  <c r="F50" i="9"/>
  <c r="E50" i="9"/>
  <c r="B50" i="9" s="1"/>
  <c r="H49" i="9"/>
  <c r="G49" i="9"/>
  <c r="F49" i="9"/>
  <c r="E49" i="9"/>
  <c r="H48" i="9"/>
  <c r="G48" i="9"/>
  <c r="F48" i="9"/>
  <c r="H47" i="9"/>
  <c r="G47" i="9"/>
  <c r="F47" i="9"/>
  <c r="E47" i="9"/>
  <c r="B47" i="9" s="1"/>
  <c r="H46" i="9"/>
  <c r="E46" i="9" s="1"/>
  <c r="B46" i="9" s="1"/>
  <c r="G46" i="9"/>
  <c r="F46" i="9"/>
  <c r="H45" i="9"/>
  <c r="G45" i="9"/>
  <c r="F45" i="9"/>
  <c r="H44" i="9"/>
  <c r="G44" i="9"/>
  <c r="F44" i="9"/>
  <c r="H43" i="9"/>
  <c r="G43" i="9"/>
  <c r="F43" i="9"/>
  <c r="H42" i="9"/>
  <c r="G42" i="9"/>
  <c r="F42" i="9"/>
  <c r="H41" i="9"/>
  <c r="G41" i="9"/>
  <c r="E41" i="9" s="1"/>
  <c r="B41" i="9" s="1"/>
  <c r="F41" i="9"/>
  <c r="H40" i="9"/>
  <c r="G40" i="9"/>
  <c r="F40" i="9"/>
  <c r="H39" i="9"/>
  <c r="E39" i="9" s="1"/>
  <c r="B39" i="9" s="1"/>
  <c r="G39" i="9"/>
  <c r="F39" i="9"/>
  <c r="H38" i="9"/>
  <c r="G38" i="9"/>
  <c r="F38" i="9"/>
  <c r="E38" i="9"/>
  <c r="B38" i="9" s="1"/>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E32" i="9" s="1"/>
  <c r="B32" i="9" s="1"/>
  <c r="F32" i="9"/>
  <c r="H31" i="9"/>
  <c r="G31" i="9"/>
  <c r="F31" i="9"/>
  <c r="E31" i="9"/>
  <c r="B31" i="9" s="1"/>
  <c r="H30" i="9"/>
  <c r="G30" i="9"/>
  <c r="F30" i="9"/>
  <c r="E30" i="9"/>
  <c r="B30" i="9" s="1"/>
  <c r="H29" i="9"/>
  <c r="G29" i="9"/>
  <c r="E29" i="9" s="1"/>
  <c r="B29" i="9" s="1"/>
  <c r="F29" i="9"/>
  <c r="H28" i="9"/>
  <c r="G28" i="9"/>
  <c r="E28" i="9" s="1"/>
  <c r="B28" i="9" s="1"/>
  <c r="F28" i="9"/>
  <c r="H27" i="9"/>
  <c r="G27" i="9"/>
  <c r="F27" i="9"/>
  <c r="E27" i="9"/>
  <c r="B27" i="9" s="1"/>
  <c r="H26" i="9"/>
  <c r="G26" i="9"/>
  <c r="F26" i="9"/>
  <c r="H25" i="9"/>
  <c r="G25" i="9"/>
  <c r="E25" i="9" s="1"/>
  <c r="B25" i="9" s="1"/>
  <c r="F25" i="9"/>
  <c r="H24" i="9"/>
  <c r="G24" i="9"/>
  <c r="E24" i="9" s="1"/>
  <c r="B24" i="9" s="1"/>
  <c r="F24" i="9"/>
  <c r="H23" i="9"/>
  <c r="G23" i="9"/>
  <c r="F23" i="9"/>
  <c r="E23" i="9"/>
  <c r="B23" i="9" s="1"/>
  <c r="H22" i="9"/>
  <c r="G22" i="9"/>
  <c r="F22" i="9"/>
  <c r="H21" i="9"/>
  <c r="G21" i="9"/>
  <c r="E21" i="9" s="1"/>
  <c r="B21" i="9" s="1"/>
  <c r="F21" i="9"/>
  <c r="F20" i="9"/>
  <c r="F4" i="9"/>
  <c r="O3" i="9"/>
  <c r="G274" i="9" s="1"/>
  <c r="E274" i="9" s="1"/>
  <c r="B274" i="9" s="1"/>
  <c r="I3" i="9"/>
  <c r="H3" i="9"/>
  <c r="G3" i="9"/>
  <c r="D101" i="8"/>
  <c r="D95" i="8"/>
  <c r="D90" i="8"/>
  <c r="D85" i="8"/>
  <c r="D80" i="8"/>
  <c r="D75" i="8"/>
  <c r="D70" i="8"/>
  <c r="D65" i="8"/>
  <c r="D60" i="8"/>
  <c r="D55" i="8"/>
  <c r="D50" i="8"/>
  <c r="D44" i="8"/>
  <c r="D36" i="8"/>
  <c r="D26" i="8"/>
  <c r="D18" i="8"/>
  <c r="D8" i="8"/>
  <c r="D6" i="8" s="1"/>
  <c r="C1481" i="1" s="1"/>
  <c r="G1481" i="1" s="1"/>
  <c r="E44" i="7"/>
  <c r="D44" i="7"/>
  <c r="E39" i="7"/>
  <c r="D39" i="7"/>
  <c r="D38" i="7" s="1"/>
  <c r="E38" i="7"/>
  <c r="E30" i="7"/>
  <c r="D30" i="7"/>
  <c r="E23" i="7"/>
  <c r="E22" i="7" s="1"/>
  <c r="D23" i="7"/>
  <c r="D22" i="7"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1435" i="1"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F250" i="5" s="1"/>
  <c r="D250" i="5"/>
  <c r="F249" i="5"/>
  <c r="F248" i="5"/>
  <c r="F247" i="5"/>
  <c r="E246" i="5"/>
  <c r="D246" i="5"/>
  <c r="F246" i="5" s="1"/>
  <c r="D245" i="5"/>
  <c r="F245" i="5" s="1"/>
  <c r="F244" i="5"/>
  <c r="F243" i="5"/>
  <c r="E242" i="5"/>
  <c r="D242" i="5"/>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E177" i="5" s="1"/>
  <c r="D180" i="5"/>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E459" i="4" s="1"/>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E420" i="4" s="1"/>
  <c r="D422" i="4"/>
  <c r="D421" i="4"/>
  <c r="F421" i="4" s="1"/>
  <c r="E418" i="4"/>
  <c r="D418" i="4"/>
  <c r="F418" i="4" s="1"/>
  <c r="E417" i="4"/>
  <c r="E644" i="4" s="1"/>
  <c r="D417" i="4"/>
  <c r="E416" i="4"/>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4" i="4" s="1"/>
  <c r="F362" i="4"/>
  <c r="F361" i="4"/>
  <c r="F360" i="4"/>
  <c r="F359" i="4"/>
  <c r="F358" i="4"/>
  <c r="F357" i="4"/>
  <c r="E356" i="4"/>
  <c r="D356" i="4"/>
  <c r="D351"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D299"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F216" i="4" s="1"/>
  <c r="E215" i="4"/>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F128" i="4"/>
  <c r="E128" i="4"/>
  <c r="D128" i="4"/>
  <c r="F127" i="4"/>
  <c r="F126" i="4"/>
  <c r="E125" i="4"/>
  <c r="D125" i="4"/>
  <c r="D124" i="4" s="1"/>
  <c r="E124" i="4"/>
  <c r="F123" i="4"/>
  <c r="F122" i="4"/>
  <c r="F121" i="4"/>
  <c r="E120" i="4"/>
  <c r="D120" i="4"/>
  <c r="F120" i="4" s="1"/>
  <c r="F119" i="4"/>
  <c r="F118" i="4"/>
  <c r="F117" i="4"/>
  <c r="F116" i="4"/>
  <c r="F115" i="4"/>
  <c r="F114" i="4"/>
  <c r="F113" i="4"/>
  <c r="E112" i="4"/>
  <c r="F112" i="4"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C1577" i="1"/>
  <c r="H1577" i="1" s="1"/>
  <c r="C1576" i="1"/>
  <c r="H1576" i="1" s="1"/>
  <c r="G1575" i="1"/>
  <c r="C1575" i="1"/>
  <c r="H1575" i="1" s="1"/>
  <c r="C1574" i="1"/>
  <c r="H1573" i="1"/>
  <c r="G1573" i="1"/>
  <c r="C1573" i="1"/>
  <c r="H1572" i="1"/>
  <c r="G1572" i="1"/>
  <c r="C1572" i="1"/>
  <c r="C1571" i="1"/>
  <c r="H1571" i="1" s="1"/>
  <c r="C1570" i="1"/>
  <c r="H1569" i="1"/>
  <c r="G1569" i="1"/>
  <c r="C1569" i="1"/>
  <c r="H1568" i="1"/>
  <c r="G1568" i="1"/>
  <c r="C1568" i="1"/>
  <c r="G1567" i="1"/>
  <c r="C1567" i="1"/>
  <c r="H1567" i="1" s="1"/>
  <c r="C1566" i="1"/>
  <c r="H1565" i="1"/>
  <c r="G1565" i="1"/>
  <c r="C1565" i="1"/>
  <c r="H1564" i="1"/>
  <c r="G1564" i="1"/>
  <c r="C1564" i="1"/>
  <c r="C1563" i="1"/>
  <c r="H1563" i="1" s="1"/>
  <c r="C1562" i="1"/>
  <c r="H1561" i="1"/>
  <c r="G1561" i="1"/>
  <c r="C1561" i="1"/>
  <c r="H1560" i="1"/>
  <c r="G1560" i="1"/>
  <c r="C1560" i="1"/>
  <c r="G1559" i="1"/>
  <c r="C1559" i="1"/>
  <c r="H1559" i="1" s="1"/>
  <c r="C1558" i="1"/>
  <c r="H1557" i="1"/>
  <c r="G1557" i="1"/>
  <c r="C1557" i="1"/>
  <c r="H1556" i="1"/>
  <c r="G1556" i="1"/>
  <c r="C1556" i="1"/>
  <c r="C1555" i="1"/>
  <c r="H1555" i="1" s="1"/>
  <c r="C1554" i="1"/>
  <c r="H1553" i="1"/>
  <c r="G1553" i="1"/>
  <c r="C1553" i="1"/>
  <c r="H1552" i="1"/>
  <c r="G1552" i="1"/>
  <c r="C1552" i="1"/>
  <c r="G1551" i="1"/>
  <c r="C1551" i="1"/>
  <c r="H1551" i="1" s="1"/>
  <c r="C1550" i="1"/>
  <c r="H1549" i="1"/>
  <c r="G1549" i="1"/>
  <c r="C1549" i="1"/>
  <c r="H1548" i="1"/>
  <c r="G1548" i="1"/>
  <c r="C1548" i="1"/>
  <c r="C1547" i="1"/>
  <c r="H1547" i="1" s="1"/>
  <c r="C1546" i="1"/>
  <c r="H1545" i="1"/>
  <c r="G1545" i="1"/>
  <c r="C1545" i="1"/>
  <c r="H1544" i="1"/>
  <c r="G1544" i="1"/>
  <c r="C1544" i="1"/>
  <c r="G1543" i="1"/>
  <c r="C1543" i="1"/>
  <c r="H1543" i="1" s="1"/>
  <c r="C1542" i="1"/>
  <c r="H1541" i="1"/>
  <c r="G1541" i="1"/>
  <c r="C1541" i="1"/>
  <c r="H1540" i="1"/>
  <c r="G1540" i="1"/>
  <c r="C1540" i="1"/>
  <c r="C1539" i="1"/>
  <c r="H1539" i="1" s="1"/>
  <c r="C1538" i="1"/>
  <c r="H1537" i="1"/>
  <c r="G1537" i="1"/>
  <c r="C1537" i="1"/>
  <c r="H1536" i="1"/>
  <c r="G1536" i="1"/>
  <c r="C1536" i="1"/>
  <c r="G1535" i="1"/>
  <c r="C1535" i="1"/>
  <c r="H1535" i="1" s="1"/>
  <c r="C1534" i="1"/>
  <c r="H1533" i="1"/>
  <c r="G1533" i="1"/>
  <c r="C1533" i="1"/>
  <c r="H1532" i="1"/>
  <c r="G1532" i="1"/>
  <c r="C1532" i="1"/>
  <c r="C1531" i="1"/>
  <c r="H1531" i="1" s="1"/>
  <c r="C1530" i="1"/>
  <c r="H1529" i="1"/>
  <c r="G1529" i="1"/>
  <c r="C1529" i="1"/>
  <c r="H1528" i="1"/>
  <c r="G1528" i="1"/>
  <c r="C1528" i="1"/>
  <c r="G1527" i="1"/>
  <c r="C1527" i="1"/>
  <c r="H1527" i="1" s="1"/>
  <c r="C1526" i="1"/>
  <c r="H1525" i="1"/>
  <c r="G1525" i="1"/>
  <c r="C1525" i="1"/>
  <c r="G1523" i="1"/>
  <c r="C1523" i="1"/>
  <c r="H1523" i="1" s="1"/>
  <c r="C1522" i="1"/>
  <c r="H1521" i="1"/>
  <c r="G1521" i="1"/>
  <c r="C1521" i="1"/>
  <c r="H1520" i="1"/>
  <c r="G1520" i="1"/>
  <c r="C1520" i="1"/>
  <c r="C1519" i="1"/>
  <c r="H1519" i="1" s="1"/>
  <c r="H1516" i="1"/>
  <c r="G1516" i="1"/>
  <c r="C1516" i="1"/>
  <c r="C1515" i="1"/>
  <c r="H1515" i="1" s="1"/>
  <c r="C1514" i="1"/>
  <c r="H1513" i="1"/>
  <c r="G1513" i="1"/>
  <c r="C1513" i="1"/>
  <c r="H1512" i="1"/>
  <c r="G1512" i="1"/>
  <c r="C1512" i="1"/>
  <c r="C1511" i="1"/>
  <c r="H1511" i="1" s="1"/>
  <c r="C1510" i="1"/>
  <c r="C1509" i="1"/>
  <c r="H1509" i="1" s="1"/>
  <c r="H1508" i="1"/>
  <c r="G1508" i="1"/>
  <c r="C1508" i="1"/>
  <c r="G1507" i="1"/>
  <c r="C1507" i="1"/>
  <c r="H1507" i="1" s="1"/>
  <c r="C1506" i="1"/>
  <c r="H1505" i="1"/>
  <c r="G1505" i="1"/>
  <c r="C1505" i="1"/>
  <c r="C1504" i="1"/>
  <c r="H1504" i="1" s="1"/>
  <c r="C1503" i="1"/>
  <c r="H1503" i="1" s="1"/>
  <c r="C1502" i="1"/>
  <c r="C1501" i="1"/>
  <c r="G1501" i="1" s="1"/>
  <c r="C1500" i="1"/>
  <c r="H1500" i="1" s="1"/>
  <c r="C1498" i="1"/>
  <c r="H1497" i="1"/>
  <c r="G1497" i="1"/>
  <c r="C1497" i="1"/>
  <c r="H1496" i="1"/>
  <c r="G1496" i="1"/>
  <c r="C1496" i="1"/>
  <c r="C1495" i="1"/>
  <c r="H1495" i="1" s="1"/>
  <c r="C1494" i="1"/>
  <c r="H1493" i="1"/>
  <c r="G1493" i="1"/>
  <c r="C1493" i="1"/>
  <c r="H1492" i="1"/>
  <c r="G1492" i="1"/>
  <c r="C1492" i="1"/>
  <c r="G1491" i="1"/>
  <c r="C1491" i="1"/>
  <c r="H1491" i="1" s="1"/>
  <c r="C1490" i="1"/>
  <c r="H1489" i="1"/>
  <c r="G1489" i="1"/>
  <c r="C1489" i="1"/>
  <c r="H1488" i="1"/>
  <c r="G1488" i="1"/>
  <c r="C1488" i="1"/>
  <c r="C1487" i="1"/>
  <c r="H1487" i="1" s="1"/>
  <c r="C1486" i="1"/>
  <c r="C1485" i="1"/>
  <c r="H1485" i="1" s="1"/>
  <c r="C1484" i="1"/>
  <c r="H1484" i="1" s="1"/>
  <c r="C1483" i="1"/>
  <c r="H1483" i="1" s="1"/>
  <c r="C1482" i="1"/>
  <c r="H1480" i="1"/>
  <c r="G1480" i="1"/>
  <c r="C1480" i="1"/>
  <c r="D1479" i="1"/>
  <c r="C1479" i="1"/>
  <c r="G1478" i="1"/>
  <c r="D1478" i="1"/>
  <c r="J1478" i="1" s="1"/>
  <c r="C1478" i="1"/>
  <c r="H1478" i="1" s="1"/>
  <c r="D1477" i="1"/>
  <c r="C1477" i="1"/>
  <c r="G1476" i="1"/>
  <c r="D1476" i="1"/>
  <c r="J1476" i="1" s="1"/>
  <c r="C1476" i="1"/>
  <c r="H1476" i="1" s="1"/>
  <c r="D1475" i="1"/>
  <c r="G1475" i="1" s="1"/>
  <c r="C1475" i="1"/>
  <c r="D1474" i="1"/>
  <c r="C1474" i="1"/>
  <c r="J1473" i="1"/>
  <c r="D1473" i="1"/>
  <c r="G1473" i="1" s="1"/>
  <c r="C1473" i="1"/>
  <c r="D1472" i="1"/>
  <c r="C1472" i="1"/>
  <c r="J1471" i="1"/>
  <c r="D1471" i="1"/>
  <c r="G1471" i="1" s="1"/>
  <c r="C1471" i="1"/>
  <c r="G1470" i="1"/>
  <c r="D1470" i="1"/>
  <c r="C1470" i="1"/>
  <c r="H1470" i="1" s="1"/>
  <c r="D1469" i="1"/>
  <c r="G1469" i="1" s="1"/>
  <c r="C1469" i="1"/>
  <c r="H1468" i="1"/>
  <c r="D1468" i="1"/>
  <c r="C1468" i="1"/>
  <c r="D1467" i="1"/>
  <c r="J1467" i="1" s="1"/>
  <c r="C1467" i="1"/>
  <c r="H1466" i="1"/>
  <c r="D1466" i="1"/>
  <c r="C1466" i="1"/>
  <c r="D1465" i="1"/>
  <c r="J1465" i="1" s="1"/>
  <c r="C1465" i="1"/>
  <c r="H1464" i="1"/>
  <c r="D1464" i="1"/>
  <c r="C1464" i="1"/>
  <c r="D1463" i="1"/>
  <c r="J1463" i="1" s="1"/>
  <c r="C1463" i="1"/>
  <c r="H1462" i="1"/>
  <c r="D1462" i="1"/>
  <c r="C1462" i="1"/>
  <c r="D1461" i="1"/>
  <c r="C1461" i="1"/>
  <c r="G1461" i="1" s="1"/>
  <c r="G1460" i="1"/>
  <c r="D1460" i="1"/>
  <c r="J1460" i="1" s="1"/>
  <c r="C1460" i="1"/>
  <c r="H1460" i="1" s="1"/>
  <c r="D1459" i="1"/>
  <c r="C1459" i="1"/>
  <c r="D1458" i="1"/>
  <c r="C1458" i="1"/>
  <c r="H1458" i="1" s="1"/>
  <c r="D1457" i="1"/>
  <c r="C1457" i="1"/>
  <c r="D1456" i="1"/>
  <c r="C1456" i="1"/>
  <c r="H1456" i="1" s="1"/>
  <c r="D1455" i="1"/>
  <c r="C1455" i="1"/>
  <c r="D1454" i="1"/>
  <c r="C1454" i="1"/>
  <c r="G1454" i="1" s="1"/>
  <c r="D1453" i="1"/>
  <c r="J1452" i="1"/>
  <c r="G1452" i="1"/>
  <c r="I1452" i="1" s="1"/>
  <c r="D1452" i="1"/>
  <c r="C1452" i="1"/>
  <c r="H1452" i="1" s="1"/>
  <c r="H1451" i="1"/>
  <c r="D1451" i="1"/>
  <c r="C1451" i="1"/>
  <c r="J1450" i="1"/>
  <c r="G1450" i="1"/>
  <c r="I1450" i="1" s="1"/>
  <c r="D1450" i="1"/>
  <c r="C1450" i="1"/>
  <c r="H1450" i="1" s="1"/>
  <c r="H1449" i="1"/>
  <c r="D1449" i="1"/>
  <c r="C1449" i="1"/>
  <c r="J1448" i="1"/>
  <c r="G1448" i="1"/>
  <c r="I1448" i="1" s="1"/>
  <c r="D1448" i="1"/>
  <c r="C1448" i="1"/>
  <c r="H1448" i="1" s="1"/>
  <c r="H1447" i="1"/>
  <c r="D1447" i="1"/>
  <c r="C1447" i="1"/>
  <c r="J1446" i="1"/>
  <c r="G1446" i="1"/>
  <c r="I1446" i="1" s="1"/>
  <c r="D1446" i="1"/>
  <c r="C1446" i="1"/>
  <c r="H1446" i="1" s="1"/>
  <c r="H1445" i="1"/>
  <c r="G1445" i="1"/>
  <c r="D1445" i="1"/>
  <c r="C1445" i="1"/>
  <c r="J1445" i="1" s="1"/>
  <c r="D1444" i="1"/>
  <c r="C1444" i="1"/>
  <c r="J1444" i="1" s="1"/>
  <c r="H1443" i="1"/>
  <c r="G1443" i="1"/>
  <c r="I1443" i="1" s="1"/>
  <c r="D1443" i="1"/>
  <c r="C1443" i="1"/>
  <c r="J1443" i="1" s="1"/>
  <c r="D1442" i="1"/>
  <c r="C1442" i="1"/>
  <c r="J1442" i="1" s="1"/>
  <c r="H1441" i="1"/>
  <c r="G1441" i="1"/>
  <c r="I1441" i="1" s="1"/>
  <c r="D1441" i="1"/>
  <c r="C1441" i="1"/>
  <c r="J1441" i="1" s="1"/>
  <c r="D1440" i="1"/>
  <c r="C1440" i="1"/>
  <c r="J1440" i="1" s="1"/>
  <c r="H1439" i="1"/>
  <c r="G1439" i="1"/>
  <c r="I1439" i="1" s="1"/>
  <c r="D1439" i="1"/>
  <c r="C1439" i="1"/>
  <c r="J1439" i="1" s="1"/>
  <c r="H1438" i="1"/>
  <c r="G1438" i="1"/>
  <c r="D1438" i="1"/>
  <c r="C1438" i="1"/>
  <c r="H1437" i="1"/>
  <c r="G1437" i="1"/>
  <c r="D1437" i="1"/>
  <c r="C1437" i="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D1408" i="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G1401" i="1" s="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D1325" i="1"/>
  <c r="C1325" i="1"/>
  <c r="H1324" i="1"/>
  <c r="G1324" i="1"/>
  <c r="D1324" i="1"/>
  <c r="C1324" i="1"/>
  <c r="H1323" i="1"/>
  <c r="G1323" i="1"/>
  <c r="D1323" i="1"/>
  <c r="C1323" i="1"/>
  <c r="D1322" i="1"/>
  <c r="C1322" i="1"/>
  <c r="H1322" i="1" s="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D1287" i="1"/>
  <c r="C1287" i="1"/>
  <c r="H1287" i="1" s="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D1273" i="1"/>
  <c r="C1273" i="1"/>
  <c r="H1273" i="1" s="1"/>
  <c r="H1272" i="1"/>
  <c r="G1272" i="1"/>
  <c r="D1272" i="1"/>
  <c r="C1272" i="1"/>
  <c r="H1271" i="1"/>
  <c r="G1271" i="1"/>
  <c r="D1271" i="1"/>
  <c r="C1271" i="1"/>
  <c r="D1270" i="1"/>
  <c r="G1270" i="1" s="1"/>
  <c r="C1270" i="1"/>
  <c r="H1270" i="1" s="1"/>
  <c r="D1269" i="1"/>
  <c r="C1269" i="1"/>
  <c r="H1269" i="1" s="1"/>
  <c r="H1268" i="1"/>
  <c r="G1268" i="1"/>
  <c r="D1268" i="1"/>
  <c r="C1268" i="1"/>
  <c r="H1267" i="1"/>
  <c r="G1267" i="1"/>
  <c r="D1267" i="1"/>
  <c r="C1267" i="1"/>
  <c r="H1266" i="1"/>
  <c r="G1266" i="1"/>
  <c r="D1266" i="1"/>
  <c r="C1266" i="1"/>
  <c r="H1265" i="1"/>
  <c r="G1265" i="1"/>
  <c r="D1265" i="1"/>
  <c r="C1265" i="1"/>
  <c r="H1264" i="1"/>
  <c r="D1264" i="1"/>
  <c r="C1264"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C1244" i="1"/>
  <c r="H1244" i="1" s="1"/>
  <c r="H1243" i="1"/>
  <c r="G1243" i="1"/>
  <c r="D1243" i="1"/>
  <c r="C1243" i="1"/>
  <c r="H1242" i="1"/>
  <c r="G1242" i="1"/>
  <c r="D1242" i="1"/>
  <c r="C1242" i="1"/>
  <c r="H1241" i="1"/>
  <c r="G1241" i="1"/>
  <c r="D1241" i="1"/>
  <c r="C1241" i="1"/>
  <c r="D1240" i="1"/>
  <c r="C1240" i="1"/>
  <c r="H1240" i="1" s="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D1232" i="1"/>
  <c r="C1232" i="1"/>
  <c r="H1232" i="1" s="1"/>
  <c r="H1231" i="1"/>
  <c r="G1231" i="1"/>
  <c r="D1231" i="1"/>
  <c r="C1231" i="1"/>
  <c r="D1230" i="1"/>
  <c r="H1230" i="1" s="1"/>
  <c r="C1230" i="1"/>
  <c r="H1229" i="1"/>
  <c r="D1229" i="1"/>
  <c r="G1229" i="1" s="1"/>
  <c r="C1229" i="1"/>
  <c r="D1228" i="1"/>
  <c r="G1228" i="1" s="1"/>
  <c r="C1228" i="1"/>
  <c r="D1227" i="1"/>
  <c r="H1227" i="1" s="1"/>
  <c r="C1227" i="1"/>
  <c r="D1226" i="1"/>
  <c r="G1226" i="1" s="1"/>
  <c r="C1226" i="1"/>
  <c r="H1225" i="1"/>
  <c r="G1225" i="1"/>
  <c r="D1225" i="1"/>
  <c r="C1225" i="1"/>
  <c r="H1224" i="1"/>
  <c r="G1224" i="1"/>
  <c r="D1224" i="1"/>
  <c r="C1224" i="1"/>
  <c r="D1223" i="1"/>
  <c r="G1223" i="1" s="1"/>
  <c r="C1223" i="1"/>
  <c r="C1222" i="1"/>
  <c r="H1221" i="1"/>
  <c r="G1221" i="1"/>
  <c r="D1221" i="1"/>
  <c r="C1221" i="1"/>
  <c r="D1220" i="1"/>
  <c r="C1220" i="1"/>
  <c r="H1220" i="1" s="1"/>
  <c r="D1219" i="1"/>
  <c r="C1219" i="1"/>
  <c r="H1219" i="1" s="1"/>
  <c r="H1218" i="1"/>
  <c r="G1218" i="1"/>
  <c r="D1218" i="1"/>
  <c r="C1218" i="1"/>
  <c r="D1217" i="1"/>
  <c r="C1217"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D1189" i="1"/>
  <c r="C1189" i="1"/>
  <c r="H1189" i="1" s="1"/>
  <c r="H1188" i="1"/>
  <c r="G1188" i="1"/>
  <c r="D1188" i="1"/>
  <c r="C1188" i="1"/>
  <c r="H1187" i="1"/>
  <c r="G1187" i="1"/>
  <c r="D1187" i="1"/>
  <c r="C1187" i="1"/>
  <c r="H1186" i="1"/>
  <c r="G1186" i="1"/>
  <c r="D1186" i="1"/>
  <c r="C1186" i="1"/>
  <c r="H1185" i="1"/>
  <c r="G1185" i="1"/>
  <c r="D1185" i="1"/>
  <c r="C1185" i="1"/>
  <c r="D1184" i="1"/>
  <c r="C1184" i="1"/>
  <c r="H1184" i="1" s="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C1165" i="1"/>
  <c r="H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H1156" i="1" s="1"/>
  <c r="D1155" i="1"/>
  <c r="C1155" i="1"/>
  <c r="H1155" i="1" s="1"/>
  <c r="D1154" i="1"/>
  <c r="D1151" i="1"/>
  <c r="C1151" i="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D1064" i="1"/>
  <c r="C1064" i="1"/>
  <c r="H1064" i="1" s="1"/>
  <c r="H1063" i="1"/>
  <c r="G1063" i="1"/>
  <c r="D1063" i="1"/>
  <c r="C1063" i="1"/>
  <c r="H1062" i="1"/>
  <c r="G1062" i="1"/>
  <c r="D1062" i="1"/>
  <c r="C1062" i="1"/>
  <c r="H1061" i="1"/>
  <c r="G1061" i="1"/>
  <c r="D1061" i="1"/>
  <c r="C1061" i="1"/>
  <c r="H1060" i="1"/>
  <c r="D1060" i="1"/>
  <c r="C1060" i="1"/>
  <c r="G1060" i="1" s="1"/>
  <c r="H1059" i="1"/>
  <c r="G1059" i="1"/>
  <c r="D1059" i="1"/>
  <c r="C1059" i="1"/>
  <c r="H1058" i="1"/>
  <c r="G1058" i="1"/>
  <c r="D1058" i="1"/>
  <c r="C1058" i="1"/>
  <c r="H1057" i="1"/>
  <c r="G1057" i="1"/>
  <c r="D1057" i="1"/>
  <c r="C1057" i="1"/>
  <c r="D1056" i="1"/>
  <c r="H1056" i="1" s="1"/>
  <c r="C1056" i="1"/>
  <c r="D1055" i="1"/>
  <c r="H1055" i="1" s="1"/>
  <c r="C1055" i="1"/>
  <c r="D1054" i="1"/>
  <c r="C1054" i="1"/>
  <c r="H1054" i="1" s="1"/>
  <c r="H1053" i="1"/>
  <c r="G1053" i="1"/>
  <c r="D1053" i="1"/>
  <c r="C1053" i="1"/>
  <c r="H1052" i="1"/>
  <c r="G1052" i="1"/>
  <c r="D1052" i="1"/>
  <c r="C1052" i="1"/>
  <c r="H1051" i="1"/>
  <c r="G1051" i="1"/>
  <c r="D1051" i="1"/>
  <c r="C1051" i="1"/>
  <c r="D1050" i="1"/>
  <c r="C1050" i="1"/>
  <c r="H1050" i="1" s="1"/>
  <c r="H1049" i="1"/>
  <c r="G1049" i="1"/>
  <c r="D1049" i="1"/>
  <c r="C1049" i="1"/>
  <c r="D1048" i="1"/>
  <c r="C1048" i="1"/>
  <c r="H1048" i="1" s="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G1032" i="1" s="1"/>
  <c r="C1032" i="1"/>
  <c r="H1032" i="1" s="1"/>
  <c r="H1031" i="1"/>
  <c r="G1031" i="1"/>
  <c r="D1031" i="1"/>
  <c r="C1031" i="1"/>
  <c r="D1030" i="1"/>
  <c r="G1030" i="1" s="1"/>
  <c r="C1030" i="1"/>
  <c r="H1030" i="1" s="1"/>
  <c r="H1029" i="1"/>
  <c r="G1029" i="1"/>
  <c r="D1029" i="1"/>
  <c r="C1029" i="1"/>
  <c r="D1028" i="1"/>
  <c r="H1028" i="1" s="1"/>
  <c r="C1028" i="1"/>
  <c r="H1027" i="1"/>
  <c r="G1027" i="1"/>
  <c r="D1027" i="1"/>
  <c r="C1027" i="1"/>
  <c r="H1026" i="1"/>
  <c r="G1026" i="1"/>
  <c r="D1026" i="1"/>
  <c r="C1026" i="1"/>
  <c r="D1025" i="1"/>
  <c r="H1025" i="1" s="1"/>
  <c r="C1025" i="1"/>
  <c r="H1024" i="1"/>
  <c r="G1024" i="1"/>
  <c r="D1024" i="1"/>
  <c r="C1024" i="1"/>
  <c r="D1023" i="1"/>
  <c r="H1023" i="1" s="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C1012" i="1"/>
  <c r="H1012" i="1" s="1"/>
  <c r="H1011" i="1"/>
  <c r="G1011" i="1"/>
  <c r="D1011" i="1"/>
  <c r="C1011" i="1"/>
  <c r="H1010" i="1"/>
  <c r="G1010" i="1"/>
  <c r="D1010" i="1"/>
  <c r="C1010" i="1"/>
  <c r="H1009" i="1"/>
  <c r="G1009" i="1"/>
  <c r="D1009" i="1"/>
  <c r="C1009" i="1"/>
  <c r="D1008" i="1"/>
  <c r="C1008" i="1"/>
  <c r="D1007" i="1"/>
  <c r="C1007" i="1"/>
  <c r="D1006" i="1"/>
  <c r="C1006" i="1"/>
  <c r="H1005" i="1"/>
  <c r="G1005" i="1"/>
  <c r="D1005" i="1"/>
  <c r="C1005" i="1"/>
  <c r="D1004" i="1"/>
  <c r="G1004" i="1" s="1"/>
  <c r="C1004" i="1"/>
  <c r="H1004" i="1" s="1"/>
  <c r="H1003" i="1"/>
  <c r="G1003" i="1"/>
  <c r="D1003" i="1"/>
  <c r="C1003" i="1"/>
  <c r="H1002" i="1"/>
  <c r="G1002" i="1"/>
  <c r="D1002" i="1"/>
  <c r="C1002" i="1"/>
  <c r="H1001" i="1"/>
  <c r="G1001" i="1"/>
  <c r="D1001" i="1"/>
  <c r="C1001" i="1"/>
  <c r="D1000" i="1"/>
  <c r="G1000" i="1" s="1"/>
  <c r="C1000" i="1"/>
  <c r="H1000" i="1" s="1"/>
  <c r="D999" i="1"/>
  <c r="C999" i="1"/>
  <c r="D998" i="1"/>
  <c r="C998" i="1"/>
  <c r="H998" i="1" s="1"/>
  <c r="D997" i="1"/>
  <c r="C997" i="1"/>
  <c r="H997" i="1" s="1"/>
  <c r="D996" i="1"/>
  <c r="C996" i="1"/>
  <c r="H996" i="1" s="1"/>
  <c r="H995" i="1"/>
  <c r="G995" i="1"/>
  <c r="D995" i="1"/>
  <c r="C995" i="1"/>
  <c r="H994" i="1"/>
  <c r="G994" i="1"/>
  <c r="D994" i="1"/>
  <c r="C994" i="1"/>
  <c r="D993" i="1"/>
  <c r="C993" i="1"/>
  <c r="H993" i="1" s="1"/>
  <c r="H992" i="1"/>
  <c r="G992" i="1"/>
  <c r="D992" i="1"/>
  <c r="C992" i="1"/>
  <c r="D991" i="1"/>
  <c r="C991" i="1"/>
  <c r="H991" i="1" s="1"/>
  <c r="D989" i="1"/>
  <c r="C989" i="1"/>
  <c r="H989" i="1" s="1"/>
  <c r="D988" i="1"/>
  <c r="C988" i="1"/>
  <c r="H988" i="1" s="1"/>
  <c r="H987" i="1"/>
  <c r="G987" i="1"/>
  <c r="D987" i="1"/>
  <c r="C987" i="1"/>
  <c r="D986" i="1"/>
  <c r="C986" i="1"/>
  <c r="H986" i="1" s="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D948" i="1"/>
  <c r="C948" i="1"/>
  <c r="H948" i="1" s="1"/>
  <c r="H947" i="1"/>
  <c r="G947" i="1"/>
  <c r="D947" i="1"/>
  <c r="C947" i="1"/>
  <c r="D946" i="1"/>
  <c r="C946" i="1"/>
  <c r="H946" i="1" s="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D880" i="1"/>
  <c r="C880" i="1"/>
  <c r="H880" i="1" s="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D741" i="1"/>
  <c r="C741" i="1"/>
  <c r="H741" i="1" s="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8" i="1" s="1"/>
  <c r="H717" i="1"/>
  <c r="G717" i="1"/>
  <c r="D717" i="1"/>
  <c r="C717" i="1"/>
  <c r="D716" i="1"/>
  <c r="C716" i="1"/>
  <c r="H716" i="1" s="1"/>
  <c r="H715" i="1"/>
  <c r="G715" i="1"/>
  <c r="D715" i="1"/>
  <c r="C715" i="1"/>
  <c r="H714" i="1"/>
  <c r="G714" i="1"/>
  <c r="D714" i="1"/>
  <c r="C714" i="1"/>
  <c r="H713" i="1"/>
  <c r="D713" i="1"/>
  <c r="G713" i="1" s="1"/>
  <c r="C713" i="1"/>
  <c r="D712" i="1"/>
  <c r="C712" i="1"/>
  <c r="H712" i="1" s="1"/>
  <c r="D711" i="1"/>
  <c r="C711" i="1"/>
  <c r="H711" i="1" s="1"/>
  <c r="D710" i="1"/>
  <c r="C710"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D647" i="1"/>
  <c r="C647" i="1"/>
  <c r="H647" i="1" s="1"/>
  <c r="H646" i="1"/>
  <c r="G646" i="1"/>
  <c r="D646" i="1"/>
  <c r="C646" i="1"/>
  <c r="D645" i="1"/>
  <c r="C645" i="1"/>
  <c r="D644" i="1"/>
  <c r="C644" i="1"/>
  <c r="D643" i="1"/>
  <c r="C643" i="1"/>
  <c r="D642" i="1"/>
  <c r="C642" i="1"/>
  <c r="H642" i="1" s="1"/>
  <c r="D641" i="1"/>
  <c r="C641" i="1"/>
  <c r="H641" i="1" s="1"/>
  <c r="D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D600" i="1"/>
  <c r="C600" i="1"/>
  <c r="H600" i="1" s="1"/>
  <c r="H599" i="1"/>
  <c r="D599" i="1"/>
  <c r="G599" i="1" s="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D490" i="1"/>
  <c r="C490" i="1"/>
  <c r="G490" i="1" s="1"/>
  <c r="G489" i="1"/>
  <c r="D489" i="1"/>
  <c r="C489" i="1"/>
  <c r="H489" i="1" s="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D413" i="1"/>
  <c r="C413" i="1"/>
  <c r="H413" i="1" s="1"/>
  <c r="G412" i="1"/>
  <c r="D412" i="1"/>
  <c r="C412" i="1"/>
  <c r="H412" i="1" s="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C374" i="1"/>
  <c r="H374" i="1" s="1"/>
  <c r="H373" i="1"/>
  <c r="D373" i="1"/>
  <c r="C373" i="1"/>
  <c r="G373" i="1" s="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D290" i="1"/>
  <c r="C290" i="1"/>
  <c r="H290" i="1" s="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1" i="1" s="1"/>
  <c r="H190" i="1"/>
  <c r="G190" i="1"/>
  <c r="D190" i="1"/>
  <c r="C190" i="1"/>
  <c r="H189" i="1"/>
  <c r="G189" i="1"/>
  <c r="D189" i="1"/>
  <c r="C189" i="1"/>
  <c r="H188" i="1"/>
  <c r="G188" i="1"/>
  <c r="D188" i="1"/>
  <c r="C188" i="1"/>
  <c r="D187" i="1"/>
  <c r="C187" i="1"/>
  <c r="H187" i="1" s="1"/>
  <c r="D186" i="1"/>
  <c r="C186" i="1"/>
  <c r="H186" i="1" s="1"/>
  <c r="D185" i="1"/>
  <c r="C185" i="1"/>
  <c r="H185" i="1" s="1"/>
  <c r="D184" i="1"/>
  <c r="C184" i="1"/>
  <c r="H184" i="1" s="1"/>
  <c r="D183" i="1"/>
  <c r="C183" i="1"/>
  <c r="H183" i="1" s="1"/>
  <c r="H182" i="1"/>
  <c r="G182" i="1"/>
  <c r="D182" i="1"/>
  <c r="C182" i="1"/>
  <c r="H181" i="1"/>
  <c r="G181" i="1"/>
  <c r="D181" i="1"/>
  <c r="C181" i="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H171" i="1"/>
  <c r="G171" i="1"/>
  <c r="D171" i="1"/>
  <c r="C171" i="1"/>
  <c r="D170" i="1"/>
  <c r="C170" i="1"/>
  <c r="H170" i="1" s="1"/>
  <c r="D169" i="1"/>
  <c r="C169" i="1"/>
  <c r="H169" i="1" s="1"/>
  <c r="D168" i="1"/>
  <c r="C168" i="1"/>
  <c r="H168" i="1" s="1"/>
  <c r="H167" i="1"/>
  <c r="G167" i="1"/>
  <c r="D167" i="1"/>
  <c r="C167" i="1"/>
  <c r="D166" i="1"/>
  <c r="C166" i="1"/>
  <c r="H166" i="1" s="1"/>
  <c r="D165" i="1"/>
  <c r="C165" i="1"/>
  <c r="H165" i="1" s="1"/>
  <c r="D164" i="1"/>
  <c r="C164" i="1"/>
  <c r="H164" i="1" s="1"/>
  <c r="H163" i="1"/>
  <c r="D163" i="1"/>
  <c r="C163" i="1"/>
  <c r="H162" i="1"/>
  <c r="D162" i="1"/>
  <c r="G162" i="1" s="1"/>
  <c r="C162" i="1"/>
  <c r="D161" i="1"/>
  <c r="C161" i="1"/>
  <c r="D160" i="1"/>
  <c r="C160" i="1"/>
  <c r="H158" i="1"/>
  <c r="G158" i="1"/>
  <c r="D158" i="1"/>
  <c r="C158" i="1"/>
  <c r="D157" i="1"/>
  <c r="C157" i="1"/>
  <c r="H157" i="1" s="1"/>
  <c r="H156" i="1"/>
  <c r="G156" i="1"/>
  <c r="D156" i="1"/>
  <c r="C156" i="1"/>
  <c r="D155" i="1"/>
  <c r="C155" i="1"/>
  <c r="H155" i="1" s="1"/>
  <c r="D154" i="1"/>
  <c r="C154" i="1"/>
  <c r="H154" i="1" s="1"/>
  <c r="H153" i="1"/>
  <c r="G153" i="1"/>
  <c r="D153" i="1"/>
  <c r="C153" i="1"/>
  <c r="D152" i="1"/>
  <c r="C152" i="1"/>
  <c r="H152" i="1" s="1"/>
  <c r="H151" i="1"/>
  <c r="G151" i="1"/>
  <c r="D151" i="1"/>
  <c r="C151" i="1"/>
  <c r="D150" i="1"/>
  <c r="C150" i="1"/>
  <c r="H150" i="1" s="1"/>
  <c r="D149" i="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C131" i="1"/>
  <c r="H131" i="1" s="1"/>
  <c r="D130" i="1"/>
  <c r="C130" i="1"/>
  <c r="H130" i="1" s="1"/>
  <c r="H128" i="1"/>
  <c r="G128" i="1"/>
  <c r="D128" i="1"/>
  <c r="C128" i="1"/>
  <c r="H127" i="1"/>
  <c r="G127" i="1"/>
  <c r="D127" i="1"/>
  <c r="C127" i="1"/>
  <c r="H126" i="1"/>
  <c r="G126" i="1"/>
  <c r="D126" i="1"/>
  <c r="C126" i="1"/>
  <c r="H125" i="1"/>
  <c r="G125" i="1"/>
  <c r="D125" i="1"/>
  <c r="C125" i="1"/>
  <c r="H124" i="1"/>
  <c r="G124" i="1"/>
  <c r="D124" i="1"/>
  <c r="C124" i="1"/>
  <c r="D123" i="1"/>
  <c r="C123" i="1"/>
  <c r="H123" i="1" s="1"/>
  <c r="H122" i="1"/>
  <c r="G122" i="1"/>
  <c r="D122" i="1"/>
  <c r="C122" i="1"/>
  <c r="D121" i="1"/>
  <c r="C121" i="1"/>
  <c r="H121" i="1" s="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73" i="9" l="1"/>
  <c r="B273" i="9" s="1"/>
  <c r="F214" i="9"/>
  <c r="B214" i="9" s="1"/>
  <c r="E280" i="9"/>
  <c r="B280" i="9" s="1"/>
  <c r="H645" i="1"/>
  <c r="H1223" i="1"/>
  <c r="G1230" i="1"/>
  <c r="H1226" i="1"/>
  <c r="H1228" i="1"/>
  <c r="G1227" i="1"/>
  <c r="H1325" i="1"/>
  <c r="I28" i="3"/>
  <c r="G1322" i="1"/>
  <c r="G1325" i="1"/>
  <c r="J1456" i="1"/>
  <c r="G1456" i="1"/>
  <c r="H30" i="3"/>
  <c r="D5" i="7"/>
  <c r="G297" i="9" s="1"/>
  <c r="E297" i="9" s="1"/>
  <c r="C1453" i="1"/>
  <c r="J1458" i="1"/>
  <c r="G1458" i="1"/>
  <c r="G1006" i="1"/>
  <c r="G1184" i="1"/>
  <c r="G1189" i="1"/>
  <c r="G1264" i="1"/>
  <c r="G1263" i="1"/>
  <c r="E279" i="9"/>
  <c r="B279" i="9" s="1"/>
  <c r="E245" i="5"/>
  <c r="D1222" i="1" s="1"/>
  <c r="F242" i="5"/>
  <c r="G1217" i="1"/>
  <c r="F239" i="5"/>
  <c r="G1216" i="1"/>
  <c r="H1216" i="1"/>
  <c r="H1217" i="1"/>
  <c r="H1151" i="1"/>
  <c r="F170" i="5"/>
  <c r="F78" i="5"/>
  <c r="G1056" i="1"/>
  <c r="G1055" i="1"/>
  <c r="G1028" i="1"/>
  <c r="G1023" i="1"/>
  <c r="G1025" i="1"/>
  <c r="G1008" i="1"/>
  <c r="F29" i="5"/>
  <c r="G1007" i="1"/>
  <c r="G999" i="1"/>
  <c r="E12" i="5"/>
  <c r="D990" i="1" s="1"/>
  <c r="F19" i="5"/>
  <c r="F13" i="5"/>
  <c r="C1124" i="1"/>
  <c r="G1287" i="1"/>
  <c r="G1273" i="1"/>
  <c r="G1269" i="1"/>
  <c r="H1263" i="1"/>
  <c r="G1244" i="1"/>
  <c r="G1240" i="1"/>
  <c r="G1232" i="1"/>
  <c r="G1219" i="1"/>
  <c r="G1220" i="1"/>
  <c r="G1165" i="1"/>
  <c r="G1156" i="1"/>
  <c r="G1155" i="1"/>
  <c r="G1148" i="1"/>
  <c r="G1151" i="1"/>
  <c r="G1064" i="1"/>
  <c r="G1054" i="1"/>
  <c r="G1048" i="1"/>
  <c r="G1050" i="1"/>
  <c r="G1033" i="1"/>
  <c r="G1012" i="1"/>
  <c r="H1007" i="1"/>
  <c r="H1008" i="1"/>
  <c r="H1006" i="1"/>
  <c r="H999" i="1"/>
  <c r="G997" i="1"/>
  <c r="G998" i="1"/>
  <c r="G996" i="1"/>
  <c r="G991" i="1"/>
  <c r="G993" i="1"/>
  <c r="G989" i="1"/>
  <c r="G986" i="1"/>
  <c r="G988" i="1"/>
  <c r="E26" i="9"/>
  <c r="B26" i="9" s="1"/>
  <c r="E45" i="9"/>
  <c r="B45" i="9" s="1"/>
  <c r="F221" i="9"/>
  <c r="B221" i="9" s="1"/>
  <c r="G948" i="1"/>
  <c r="E54" i="9"/>
  <c r="B54" i="9" s="1"/>
  <c r="F223" i="9"/>
  <c r="F219" i="9"/>
  <c r="E42" i="9"/>
  <c r="B42" i="9" s="1"/>
  <c r="H710" i="1"/>
  <c r="H709" i="1"/>
  <c r="F217" i="9"/>
  <c r="B217" i="9" s="1"/>
  <c r="G946" i="1"/>
  <c r="G880" i="1"/>
  <c r="G741" i="1"/>
  <c r="G718" i="1"/>
  <c r="G716" i="1"/>
  <c r="F218" i="9"/>
  <c r="B218" i="9" s="1"/>
  <c r="G712" i="1"/>
  <c r="G711" i="1"/>
  <c r="G710" i="1"/>
  <c r="G709" i="1"/>
  <c r="G647" i="1"/>
  <c r="E22" i="9"/>
  <c r="B22" i="9" s="1"/>
  <c r="G644" i="1"/>
  <c r="H644" i="1"/>
  <c r="G643" i="1"/>
  <c r="H643" i="1"/>
  <c r="F652" i="4"/>
  <c r="G642" i="1"/>
  <c r="G645" i="1"/>
  <c r="G641" i="1"/>
  <c r="G600" i="1"/>
  <c r="E143" i="9"/>
  <c r="B143" i="9" s="1"/>
  <c r="H490" i="1"/>
  <c r="G374" i="1"/>
  <c r="H289" i="1"/>
  <c r="F417" i="4"/>
  <c r="G290" i="1"/>
  <c r="G413" i="1"/>
  <c r="G289" i="1"/>
  <c r="G207" i="1"/>
  <c r="F210" i="4"/>
  <c r="G206" i="1"/>
  <c r="H206" i="1"/>
  <c r="H207" i="1"/>
  <c r="B223" i="9"/>
  <c r="G191" i="1"/>
  <c r="G187" i="1"/>
  <c r="G184" i="1"/>
  <c r="G186" i="1"/>
  <c r="F188" i="4"/>
  <c r="G185" i="1"/>
  <c r="G183" i="1"/>
  <c r="E44" i="9"/>
  <c r="B44" i="9" s="1"/>
  <c r="E43" i="9"/>
  <c r="B43" i="9" s="1"/>
  <c r="G180" i="1"/>
  <c r="B219" i="9"/>
  <c r="G179" i="1"/>
  <c r="G178" i="1"/>
  <c r="G177" i="1"/>
  <c r="G176" i="1"/>
  <c r="G175" i="1"/>
  <c r="F177" i="4"/>
  <c r="G173" i="1"/>
  <c r="G174" i="1"/>
  <c r="G172" i="1"/>
  <c r="G170" i="1"/>
  <c r="G169" i="1"/>
  <c r="G165" i="1"/>
  <c r="G168" i="1"/>
  <c r="D163" i="4"/>
  <c r="C159" i="1" s="1"/>
  <c r="E163" i="4"/>
  <c r="D159" i="1" s="1"/>
  <c r="F169" i="4"/>
  <c r="G166" i="1"/>
  <c r="G164" i="1"/>
  <c r="G163" i="1"/>
  <c r="E40" i="9"/>
  <c r="B40" i="9" s="1"/>
  <c r="G161" i="1"/>
  <c r="G160" i="1"/>
  <c r="F164" i="4"/>
  <c r="H160" i="1"/>
  <c r="H161" i="1"/>
  <c r="G155" i="1"/>
  <c r="G157" i="1"/>
  <c r="D152" i="4"/>
  <c r="F152" i="4" s="1"/>
  <c r="G154" i="1"/>
  <c r="G152" i="1"/>
  <c r="C148" i="1"/>
  <c r="F153" i="4"/>
  <c r="G149" i="1"/>
  <c r="G150" i="1"/>
  <c r="G130" i="1"/>
  <c r="G132" i="1"/>
  <c r="F134" i="4"/>
  <c r="G131" i="1"/>
  <c r="C120" i="1"/>
  <c r="F124" i="4"/>
  <c r="F125" i="4"/>
  <c r="G121" i="1"/>
  <c r="G123" i="1"/>
  <c r="F216" i="9"/>
  <c r="B216" i="9" s="1"/>
  <c r="E106" i="4"/>
  <c r="D102" i="1" s="1"/>
  <c r="G113" i="1"/>
  <c r="H1580" i="1"/>
  <c r="G1576" i="1"/>
  <c r="G1577" i="1"/>
  <c r="G1515" i="1"/>
  <c r="D24" i="8"/>
  <c r="C1499" i="1" s="1"/>
  <c r="H1499" i="1" s="1"/>
  <c r="G1509" i="1"/>
  <c r="G1504" i="1"/>
  <c r="H1501" i="1"/>
  <c r="G1500" i="1"/>
  <c r="G1485" i="1"/>
  <c r="G1484" i="1"/>
  <c r="G1483" i="1"/>
  <c r="H1481" i="1"/>
  <c r="G1455" i="1"/>
  <c r="J1455" i="1"/>
  <c r="G1457" i="1"/>
  <c r="J1457" i="1"/>
  <c r="G1459" i="1"/>
  <c r="J1459" i="1"/>
  <c r="G1477" i="1"/>
  <c r="J1477" i="1"/>
  <c r="G1479" i="1"/>
  <c r="J1479" i="1"/>
  <c r="H1490" i="1"/>
  <c r="G1490" i="1"/>
  <c r="H1506" i="1"/>
  <c r="G1506" i="1"/>
  <c r="H1534" i="1"/>
  <c r="G1534" i="1"/>
  <c r="H1550" i="1"/>
  <c r="G1550" i="1"/>
  <c r="H1566" i="1"/>
  <c r="G1566" i="1"/>
  <c r="G1463" i="1"/>
  <c r="G1465" i="1"/>
  <c r="G1467" i="1"/>
  <c r="H1471" i="1"/>
  <c r="I1471" i="1" s="1"/>
  <c r="G1472" i="1"/>
  <c r="J1472" i="1"/>
  <c r="H1473" i="1"/>
  <c r="I1473" i="1" s="1"/>
  <c r="G1474" i="1"/>
  <c r="J1474" i="1"/>
  <c r="H1475" i="1"/>
  <c r="G1487" i="1"/>
  <c r="H1494" i="1"/>
  <c r="G1494" i="1"/>
  <c r="G1503" i="1"/>
  <c r="H1510" i="1"/>
  <c r="G1510" i="1"/>
  <c r="G1531" i="1"/>
  <c r="H1538" i="1"/>
  <c r="G1538" i="1"/>
  <c r="G1547" i="1"/>
  <c r="H1554" i="1"/>
  <c r="G1554" i="1"/>
  <c r="G1563" i="1"/>
  <c r="H1570" i="1"/>
  <c r="G1570" i="1"/>
  <c r="G1579" i="1"/>
  <c r="H1440" i="1"/>
  <c r="G1440" i="1"/>
  <c r="I1440" i="1" s="1"/>
  <c r="H1442" i="1"/>
  <c r="G1442" i="1"/>
  <c r="I1442" i="1" s="1"/>
  <c r="H1444" i="1"/>
  <c r="G1444" i="1"/>
  <c r="I1444" i="1" s="1"/>
  <c r="G1447" i="1"/>
  <c r="I1447" i="1" s="1"/>
  <c r="J1447" i="1"/>
  <c r="G1449" i="1"/>
  <c r="I1449" i="1" s="1"/>
  <c r="J1449" i="1"/>
  <c r="G1451" i="1"/>
  <c r="I1451" i="1" s="1"/>
  <c r="J1451" i="1"/>
  <c r="H1455" i="1"/>
  <c r="I1456" i="1"/>
  <c r="H1457" i="1"/>
  <c r="I1458" i="1"/>
  <c r="H1459" i="1"/>
  <c r="I1460" i="1"/>
  <c r="H1461" i="1"/>
  <c r="I1476" i="1"/>
  <c r="H1477" i="1"/>
  <c r="I1478" i="1"/>
  <c r="H1479" i="1"/>
  <c r="H1482" i="1"/>
  <c r="G1482" i="1"/>
  <c r="H1498" i="1"/>
  <c r="G1498" i="1"/>
  <c r="H1514" i="1"/>
  <c r="G1514" i="1"/>
  <c r="H1522" i="1"/>
  <c r="G1522" i="1"/>
  <c r="H1526" i="1"/>
  <c r="G1526" i="1"/>
  <c r="H1542" i="1"/>
  <c r="G1542" i="1"/>
  <c r="H1558" i="1"/>
  <c r="G1558" i="1"/>
  <c r="H1574" i="1"/>
  <c r="G1574" i="1"/>
  <c r="F299" i="4"/>
  <c r="F351" i="4"/>
  <c r="H289" i="9"/>
  <c r="E176" i="5"/>
  <c r="H1454" i="1"/>
  <c r="G1462" i="1"/>
  <c r="I1462" i="1" s="1"/>
  <c r="J1462" i="1"/>
  <c r="H1463" i="1"/>
  <c r="G1464" i="1"/>
  <c r="I1464" i="1" s="1"/>
  <c r="J1464" i="1"/>
  <c r="H1465" i="1"/>
  <c r="G1466" i="1"/>
  <c r="I1466" i="1" s="1"/>
  <c r="J1466" i="1"/>
  <c r="H1467" i="1"/>
  <c r="G1468" i="1"/>
  <c r="I1468" i="1" s="1"/>
  <c r="J1468" i="1"/>
  <c r="H1469" i="1"/>
  <c r="H1472" i="1"/>
  <c r="H1474" i="1"/>
  <c r="H1486" i="1"/>
  <c r="G1486" i="1"/>
  <c r="G1495" i="1"/>
  <c r="H1502" i="1"/>
  <c r="G1502" i="1"/>
  <c r="G1511" i="1"/>
  <c r="G1519" i="1"/>
  <c r="H1530" i="1"/>
  <c r="G1530" i="1"/>
  <c r="G1539" i="1"/>
  <c r="H1546" i="1"/>
  <c r="G1546" i="1"/>
  <c r="G1555" i="1"/>
  <c r="H1562" i="1"/>
  <c r="G1562" i="1"/>
  <c r="G1571" i="1"/>
  <c r="H1578" i="1"/>
  <c r="G1578" i="1"/>
  <c r="E6" i="4"/>
  <c r="E298" i="4"/>
  <c r="E350" i="4"/>
  <c r="D238" i="5"/>
  <c r="E5" i="7"/>
  <c r="D49" i="8"/>
  <c r="D50" i="4"/>
  <c r="D82" i="4"/>
  <c r="D106" i="4"/>
  <c r="D224" i="4"/>
  <c r="D252" i="4"/>
  <c r="D311" i="4"/>
  <c r="D363" i="4"/>
  <c r="E643" i="4"/>
  <c r="D637" i="1" s="1"/>
  <c r="D472" i="4"/>
  <c r="D484" i="4"/>
  <c r="D529" i="4"/>
  <c r="F530" i="4"/>
  <c r="D644" i="4"/>
  <c r="D118" i="5"/>
  <c r="D190" i="5"/>
  <c r="D35" i="6"/>
  <c r="F36" i="6"/>
  <c r="D133" i="4"/>
  <c r="D215" i="4"/>
  <c r="D263" i="4"/>
  <c r="F304" i="4"/>
  <c r="F356" i="4"/>
  <c r="F416" i="4"/>
  <c r="D459" i="4"/>
  <c r="E529" i="4"/>
  <c r="D567" i="4"/>
  <c r="D593" i="4"/>
  <c r="F594" i="4"/>
  <c r="F8" i="5"/>
  <c r="E87" i="5"/>
  <c r="F180" i="5"/>
  <c r="D177" i="5"/>
  <c r="D206" i="5"/>
  <c r="F207" i="5"/>
  <c r="F5" i="6"/>
  <c r="D114" i="6"/>
  <c r="D141" i="6" s="1"/>
  <c r="D129" i="6"/>
  <c r="F130" i="6"/>
  <c r="H20" i="9"/>
  <c r="G20" i="9"/>
  <c r="D196" i="4"/>
  <c r="E593" i="4"/>
  <c r="D587" i="1" s="1"/>
  <c r="F45" i="5"/>
  <c r="D12" i="5"/>
  <c r="D7" i="5" s="1"/>
  <c r="D69" i="5"/>
  <c r="F70" i="5"/>
  <c r="D42" i="8"/>
  <c r="E286" i="9"/>
  <c r="B286" i="9" s="1"/>
  <c r="B49" i="9"/>
  <c r="E52" i="9"/>
  <c r="B52" i="9" s="1"/>
  <c r="E48" i="9"/>
  <c r="B48"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4" i="9"/>
  <c r="E184" i="9" s="1"/>
  <c r="B184" i="9" s="1"/>
  <c r="G180" i="9"/>
  <c r="E180" i="9" s="1"/>
  <c r="B180" i="9" s="1"/>
  <c r="G176" i="9"/>
  <c r="E176" i="9" s="1"/>
  <c r="B176" i="9" s="1"/>
  <c r="G165" i="9"/>
  <c r="H164" i="9"/>
  <c r="G185" i="9"/>
  <c r="E185" i="9" s="1"/>
  <c r="B185" i="9" s="1"/>
  <c r="G181" i="9"/>
  <c r="E181" i="9" s="1"/>
  <c r="B181" i="9" s="1"/>
  <c r="G177" i="9"/>
  <c r="E177" i="9" s="1"/>
  <c r="B177" i="9" s="1"/>
  <c r="G164" i="9"/>
  <c r="E164" i="9" s="1"/>
  <c r="B164" i="9" s="1"/>
  <c r="G163" i="9"/>
  <c r="E163" i="9" s="1"/>
  <c r="B163" i="9" s="1"/>
  <c r="G162" i="9"/>
  <c r="E162" i="9" s="1"/>
  <c r="B162" i="9" s="1"/>
  <c r="G161" i="9"/>
  <c r="E161" i="9" s="1"/>
  <c r="B161" i="9" s="1"/>
  <c r="G160" i="9"/>
  <c r="E160" i="9" s="1"/>
  <c r="B160" i="9" s="1"/>
  <c r="G186" i="9"/>
  <c r="E186" i="9" s="1"/>
  <c r="B186" i="9" s="1"/>
  <c r="G182" i="9"/>
  <c r="E182" i="9" s="1"/>
  <c r="B182" i="9" s="1"/>
  <c r="G178" i="9"/>
  <c r="E178" i="9" s="1"/>
  <c r="B178"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230" i="9"/>
  <c r="B247" i="9"/>
  <c r="B263" i="9"/>
  <c r="B259" i="9"/>
  <c r="B268" i="9"/>
  <c r="G1453" i="1" l="1"/>
  <c r="H1453" i="1"/>
  <c r="H29" i="3"/>
  <c r="C1436" i="1"/>
  <c r="H1222" i="1"/>
  <c r="G1222" i="1"/>
  <c r="E237" i="5"/>
  <c r="E175" i="5" s="1"/>
  <c r="D1152" i="1" s="1"/>
  <c r="E7" i="5"/>
  <c r="I20" i="3" s="1"/>
  <c r="H1124" i="1"/>
  <c r="G1124" i="1"/>
  <c r="B191" i="9"/>
  <c r="F163" i="4"/>
  <c r="H159" i="1"/>
  <c r="E151" i="4"/>
  <c r="D147" i="1" s="1"/>
  <c r="G159" i="1"/>
  <c r="E20" i="9"/>
  <c r="H148" i="1"/>
  <c r="G148" i="1"/>
  <c r="H120" i="1"/>
  <c r="G120" i="1"/>
  <c r="G1499" i="1"/>
  <c r="H20" i="3"/>
  <c r="C985" i="1"/>
  <c r="H28" i="3"/>
  <c r="F141" i="6"/>
  <c r="C1435" i="1"/>
  <c r="G289" i="9"/>
  <c r="E289" i="9" s="1"/>
  <c r="B289" i="9" s="1"/>
  <c r="F177" i="5"/>
  <c r="D176" i="5"/>
  <c r="C1154" i="1"/>
  <c r="E528" i="4"/>
  <c r="D523" i="1"/>
  <c r="F644" i="4"/>
  <c r="C638" i="1"/>
  <c r="F472" i="4"/>
  <c r="C466" i="1"/>
  <c r="F311" i="4"/>
  <c r="C306" i="1"/>
  <c r="F82" i="4"/>
  <c r="C78" i="1"/>
  <c r="C1524" i="1"/>
  <c r="D43" i="8"/>
  <c r="E407" i="4"/>
  <c r="D402" i="1" s="1"/>
  <c r="D293" i="1"/>
  <c r="I22" i="3"/>
  <c r="D1153" i="1"/>
  <c r="I1474" i="1"/>
  <c r="F212" i="9"/>
  <c r="B212" i="9" s="1"/>
  <c r="K1432" i="9"/>
  <c r="G295" i="9"/>
  <c r="E295" i="9" s="1"/>
  <c r="B295" i="9" s="1"/>
  <c r="I34" i="3"/>
  <c r="C1517" i="1"/>
  <c r="D68" i="5"/>
  <c r="F69" i="5"/>
  <c r="C1047" i="1"/>
  <c r="F196" i="4"/>
  <c r="D151" i="4"/>
  <c r="C192" i="1"/>
  <c r="F129" i="6"/>
  <c r="C1423" i="1"/>
  <c r="G299" i="9"/>
  <c r="E299" i="9" s="1"/>
  <c r="F459" i="4"/>
  <c r="C453" i="1"/>
  <c r="F263" i="4"/>
  <c r="C259" i="1"/>
  <c r="H25" i="3"/>
  <c r="F35" i="6"/>
  <c r="C1329" i="1"/>
  <c r="D420" i="4"/>
  <c r="F252" i="4"/>
  <c r="C248" i="1"/>
  <c r="F50" i="4"/>
  <c r="C46" i="1"/>
  <c r="D1436" i="1"/>
  <c r="I29" i="3"/>
  <c r="E289" i="4"/>
  <c r="E290" i="4" s="1"/>
  <c r="D286" i="1" s="1"/>
  <c r="I17" i="3"/>
  <c r="D298" i="4"/>
  <c r="I1467" i="1"/>
  <c r="I1479" i="1"/>
  <c r="I1459" i="1"/>
  <c r="I1455" i="1"/>
  <c r="E165" i="9"/>
  <c r="B165" i="9" s="1"/>
  <c r="F12" i="5"/>
  <c r="C990" i="1"/>
  <c r="B20" i="9"/>
  <c r="H27" i="3"/>
  <c r="F114" i="6"/>
  <c r="C1408" i="1"/>
  <c r="E68" i="5"/>
  <c r="D1065" i="1"/>
  <c r="F593" i="4"/>
  <c r="C587" i="1"/>
  <c r="F215" i="4"/>
  <c r="C211" i="1"/>
  <c r="G291" i="9"/>
  <c r="E291" i="9" s="1"/>
  <c r="B291" i="9" s="1"/>
  <c r="F190" i="5"/>
  <c r="C1167" i="1"/>
  <c r="D528" i="4"/>
  <c r="F529" i="4"/>
  <c r="C523" i="1"/>
  <c r="G637" i="1"/>
  <c r="H637" i="1"/>
  <c r="F224" i="4"/>
  <c r="C220" i="1"/>
  <c r="D6" i="4"/>
  <c r="F238" i="5"/>
  <c r="D237" i="5"/>
  <c r="C1215" i="1"/>
  <c r="E412" i="4"/>
  <c r="I16" i="3"/>
  <c r="D2" i="1"/>
  <c r="I1465" i="1"/>
  <c r="B297" i="9"/>
  <c r="E296" i="9"/>
  <c r="I10" i="3" s="1"/>
  <c r="G292" i="9"/>
  <c r="E292" i="9" s="1"/>
  <c r="B292" i="9" s="1"/>
  <c r="F206" i="5"/>
  <c r="C1183" i="1"/>
  <c r="F567" i="4"/>
  <c r="C561" i="1"/>
  <c r="F133" i="4"/>
  <c r="C129" i="1"/>
  <c r="F118" i="5"/>
  <c r="C1096" i="1"/>
  <c r="F484" i="4"/>
  <c r="C478" i="1"/>
  <c r="F363" i="4"/>
  <c r="C358" i="1"/>
  <c r="F106" i="4"/>
  <c r="C102" i="1"/>
  <c r="E408" i="4"/>
  <c r="D403" i="1" s="1"/>
  <c r="D345" i="1"/>
  <c r="D350" i="4"/>
  <c r="I1472" i="1"/>
  <c r="I1463" i="1"/>
  <c r="I1477" i="1"/>
  <c r="I1457" i="1"/>
  <c r="F7" i="5" l="1"/>
  <c r="D985" i="1"/>
  <c r="I23" i="3"/>
  <c r="D1214" i="1"/>
  <c r="F237" i="5"/>
  <c r="H23" i="3"/>
  <c r="C1214" i="1"/>
  <c r="G211" i="1"/>
  <c r="H211" i="1"/>
  <c r="H46" i="1"/>
  <c r="G46" i="1"/>
  <c r="D635" i="4"/>
  <c r="F420" i="4"/>
  <c r="C414" i="1"/>
  <c r="G259" i="1"/>
  <c r="H259" i="1"/>
  <c r="E298" i="9"/>
  <c r="B299" i="9"/>
  <c r="H17" i="3"/>
  <c r="D289" i="4"/>
  <c r="D290" i="4" s="1"/>
  <c r="F151" i="4"/>
  <c r="C147" i="1"/>
  <c r="H21" i="3"/>
  <c r="F68" i="5"/>
  <c r="C1046" i="1"/>
  <c r="I35" i="3"/>
  <c r="C1518" i="1"/>
  <c r="G294" i="9"/>
  <c r="E294" i="9" s="1"/>
  <c r="H306" i="1"/>
  <c r="G306" i="1"/>
  <c r="H638" i="1"/>
  <c r="G638" i="1"/>
  <c r="G1154" i="1"/>
  <c r="H1154" i="1"/>
  <c r="H1435" i="1"/>
  <c r="G1435" i="1"/>
  <c r="G102" i="1"/>
  <c r="H102" i="1"/>
  <c r="G129" i="1"/>
  <c r="H129" i="1"/>
  <c r="F6" i="4"/>
  <c r="H16" i="3"/>
  <c r="D412" i="4"/>
  <c r="C2" i="1"/>
  <c r="G1167" i="1"/>
  <c r="H1167" i="1"/>
  <c r="E6" i="5"/>
  <c r="I21" i="3"/>
  <c r="D1046" i="1"/>
  <c r="E291" i="4"/>
  <c r="D287" i="1" s="1"/>
  <c r="E413" i="4"/>
  <c r="D285" i="1"/>
  <c r="G1329" i="1"/>
  <c r="H1329" i="1"/>
  <c r="H9" i="3"/>
  <c r="G1423" i="1"/>
  <c r="H1423" i="1"/>
  <c r="G1517" i="1"/>
  <c r="H1517" i="1"/>
  <c r="H11" i="3"/>
  <c r="H1524" i="1"/>
  <c r="G1524" i="1"/>
  <c r="F176" i="5"/>
  <c r="D175" i="5"/>
  <c r="H22" i="3"/>
  <c r="C1153" i="1"/>
  <c r="G478" i="1"/>
  <c r="H478" i="1"/>
  <c r="G1183" i="1"/>
  <c r="H1183" i="1"/>
  <c r="D408" i="4"/>
  <c r="F350" i="4"/>
  <c r="C345" i="1"/>
  <c r="E639" i="4"/>
  <c r="E414" i="4"/>
  <c r="D409" i="1" s="1"/>
  <c r="D407" i="1"/>
  <c r="D636" i="4"/>
  <c r="F528" i="4"/>
  <c r="C522" i="1"/>
  <c r="G1065" i="1"/>
  <c r="H1065" i="1"/>
  <c r="G358" i="1"/>
  <c r="H358" i="1"/>
  <c r="G1096" i="1"/>
  <c r="H1096" i="1"/>
  <c r="H561" i="1"/>
  <c r="G561" i="1"/>
  <c r="G1215" i="1"/>
  <c r="H1215" i="1"/>
  <c r="H220" i="1"/>
  <c r="G220" i="1"/>
  <c r="H523" i="1"/>
  <c r="G523" i="1"/>
  <c r="H587" i="1"/>
  <c r="G587" i="1"/>
  <c r="G1408" i="1"/>
  <c r="H1408" i="1"/>
  <c r="E19" i="9"/>
  <c r="D407" i="4"/>
  <c r="F298" i="4"/>
  <c r="C293" i="1"/>
  <c r="H248" i="1"/>
  <c r="G248" i="1"/>
  <c r="H453" i="1"/>
  <c r="G453" i="1"/>
  <c r="G1047" i="1"/>
  <c r="H1047" i="1"/>
  <c r="H78" i="1"/>
  <c r="G78" i="1"/>
  <c r="G466" i="1"/>
  <c r="H466" i="1"/>
  <c r="D6" i="5"/>
  <c r="H990" i="1"/>
  <c r="G990" i="1"/>
  <c r="H1436" i="1"/>
  <c r="G1436" i="1"/>
  <c r="H192" i="1"/>
  <c r="G192" i="1"/>
  <c r="E636" i="4"/>
  <c r="D630" i="1" s="1"/>
  <c r="D522" i="1"/>
  <c r="E635" i="4"/>
  <c r="D629" i="1" s="1"/>
  <c r="G985" i="1"/>
  <c r="H985" i="1"/>
  <c r="H522" i="1" l="1"/>
  <c r="G522" i="1"/>
  <c r="K3" i="9"/>
  <c r="I9" i="3"/>
  <c r="E640" i="4"/>
  <c r="E641" i="4" s="1"/>
  <c r="E415" i="4"/>
  <c r="D410" i="1" s="1"/>
  <c r="D408" i="1"/>
  <c r="H276" i="9"/>
  <c r="D984" i="1"/>
  <c r="D639" i="4"/>
  <c r="F412" i="4"/>
  <c r="C407" i="1"/>
  <c r="E293" i="9"/>
  <c r="B294" i="9"/>
  <c r="D413" i="4"/>
  <c r="D291" i="4"/>
  <c r="F289" i="4"/>
  <c r="C285" i="1"/>
  <c r="F635" i="4"/>
  <c r="C629" i="1"/>
  <c r="F407" i="4"/>
  <c r="C402" i="1"/>
  <c r="D633" i="1"/>
  <c r="G1153" i="1"/>
  <c r="H1153" i="1"/>
  <c r="F290" i="4"/>
  <c r="C286" i="1"/>
  <c r="H1518" i="1"/>
  <c r="G1518" i="1"/>
  <c r="G1214" i="1"/>
  <c r="H1214" i="1"/>
  <c r="F408" i="4"/>
  <c r="C403" i="1"/>
  <c r="H293" i="1"/>
  <c r="G293" i="1"/>
  <c r="F636" i="4"/>
  <c r="C630" i="1"/>
  <c r="G345" i="1"/>
  <c r="H345" i="1"/>
  <c r="H147" i="1"/>
  <c r="G147" i="1"/>
  <c r="G414" i="1"/>
  <c r="H414" i="1"/>
  <c r="G282" i="9"/>
  <c r="E282" i="9" s="1"/>
  <c r="B282" i="9" s="1"/>
  <c r="G276" i="9"/>
  <c r="F6" i="5"/>
  <c r="C984" i="1"/>
  <c r="F175" i="5"/>
  <c r="C1152" i="1"/>
  <c r="N3" i="9"/>
  <c r="I11" i="3"/>
  <c r="H2" i="1"/>
  <c r="G2" i="1"/>
  <c r="H1046" i="1"/>
  <c r="G1046" i="1"/>
  <c r="D635" i="1" l="1"/>
  <c r="D640" i="4"/>
  <c r="D641" i="4" s="1"/>
  <c r="D415" i="4"/>
  <c r="F413" i="4"/>
  <c r="C408" i="1"/>
  <c r="G1152" i="1"/>
  <c r="H1152" i="1"/>
  <c r="E276" i="9"/>
  <c r="H630" i="1"/>
  <c r="G630" i="1"/>
  <c r="H403" i="1"/>
  <c r="G403" i="1"/>
  <c r="H402" i="1"/>
  <c r="G402" i="1"/>
  <c r="H285" i="1"/>
  <c r="G285" i="1"/>
  <c r="D414" i="4"/>
  <c r="F639" i="4"/>
  <c r="C633" i="1"/>
  <c r="H8" i="3"/>
  <c r="H984" i="1"/>
  <c r="G984" i="1"/>
  <c r="H286" i="1"/>
  <c r="G286" i="1"/>
  <c r="G629" i="1"/>
  <c r="H629" i="1"/>
  <c r="F291" i="4"/>
  <c r="C287" i="1"/>
  <c r="H407" i="1"/>
  <c r="G407" i="1"/>
  <c r="E642" i="4"/>
  <c r="D634" i="1"/>
  <c r="F641" i="4" l="1"/>
  <c r="C635" i="1"/>
  <c r="F415" i="4"/>
  <c r="C410" i="1"/>
  <c r="D642" i="4"/>
  <c r="F640" i="4"/>
  <c r="C634" i="1"/>
  <c r="M3" i="9"/>
  <c r="F414" i="4"/>
  <c r="C409" i="1"/>
  <c r="H408" i="1"/>
  <c r="G408" i="1"/>
  <c r="H287" i="1"/>
  <c r="G287" i="1"/>
  <c r="E646" i="4"/>
  <c r="D636" i="1"/>
  <c r="H633" i="1"/>
  <c r="G633" i="1"/>
  <c r="E275" i="9"/>
  <c r="I8" i="3" s="1"/>
  <c r="B276" i="9"/>
  <c r="E645" i="4"/>
  <c r="H409" i="1" l="1"/>
  <c r="G409" i="1"/>
  <c r="G634" i="1"/>
  <c r="H634" i="1"/>
  <c r="G635" i="1"/>
  <c r="H635" i="1"/>
  <c r="I18" i="3"/>
  <c r="D639" i="1"/>
  <c r="D640" i="1"/>
  <c r="I19" i="3"/>
  <c r="D646" i="4"/>
  <c r="F642" i="4"/>
  <c r="C636" i="1"/>
  <c r="D645" i="4"/>
  <c r="H410" i="1"/>
  <c r="G410" i="1"/>
  <c r="H19" i="3" l="1"/>
  <c r="F646" i="4"/>
  <c r="C640" i="1"/>
  <c r="F645" i="4"/>
  <c r="H18" i="3"/>
  <c r="C639" i="1"/>
  <c r="H636" i="1"/>
  <c r="G636" i="1"/>
  <c r="H7" i="3"/>
  <c r="H640" i="1" l="1"/>
  <c r="G640" i="1"/>
  <c r="G639" i="1"/>
  <c r="H639" i="1"/>
  <c r="J3" i="9"/>
  <c r="I7" i="3"/>
  <c r="M272" i="9" l="1"/>
  <c r="L272" i="9"/>
  <c r="H18" i="9"/>
  <c r="G18" i="9"/>
  <c r="I13" i="9"/>
  <c r="I7" i="9"/>
  <c r="K13" i="9"/>
  <c r="I8" i="9"/>
  <c r="M15" i="9"/>
  <c r="K7" i="9"/>
  <c r="J12" i="9"/>
  <c r="J5" i="9"/>
  <c r="K9" i="9"/>
  <c r="L15" i="9"/>
  <c r="K10" i="9"/>
  <c r="G16" i="9"/>
  <c r="J8" i="9"/>
  <c r="G15" i="9"/>
  <c r="I6" i="9"/>
  <c r="K12" i="9"/>
  <c r="K5" i="9"/>
  <c r="J10" i="9"/>
  <c r="M16" i="9"/>
  <c r="K6" i="9"/>
  <c r="J11" i="9"/>
  <c r="I17" i="9"/>
  <c r="I9" i="9"/>
  <c r="H16" i="9"/>
  <c r="K8" i="9"/>
  <c r="J13" i="9"/>
  <c r="G17" i="9"/>
  <c r="J6" i="9"/>
  <c r="I11" i="9"/>
  <c r="H17" i="9"/>
  <c r="J7" i="9"/>
  <c r="I12" i="9"/>
  <c r="I5" i="9"/>
  <c r="K11" i="9"/>
  <c r="J17" i="9"/>
  <c r="J9" i="9"/>
  <c r="H15" i="9"/>
  <c r="L16" i="9"/>
  <c r="E18" i="9" l="1"/>
  <c r="B18" i="9" s="1"/>
  <c r="F16" i="9"/>
  <c r="F15" i="9"/>
  <c r="F272" i="9"/>
  <c r="F19" i="9" s="1"/>
  <c r="E12" i="9"/>
  <c r="B12" i="9" s="1"/>
  <c r="E10" i="9"/>
  <c r="B10" i="9" s="1"/>
  <c r="E5" i="9"/>
  <c r="B5" i="9" s="1"/>
  <c r="E16" i="9"/>
  <c r="E8" i="9"/>
  <c r="B8" i="9" s="1"/>
  <c r="E11" i="9"/>
  <c r="B11" i="9" s="1"/>
  <c r="E17" i="9"/>
  <c r="B17" i="9" s="1"/>
  <c r="E9" i="9"/>
  <c r="B9" i="9" s="1"/>
  <c r="E6" i="9"/>
  <c r="B6" i="9" s="1"/>
  <c r="E15" i="9"/>
  <c r="E7" i="9"/>
  <c r="B7" i="9" s="1"/>
  <c r="E13" i="9"/>
  <c r="B13" i="9" s="1"/>
  <c r="F14" i="9" l="1"/>
  <c r="B16" i="9"/>
  <c r="B272" i="9"/>
  <c r="F3" i="9"/>
  <c r="B15" i="9"/>
  <c r="E14"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<sst xmlns="http://schemas.openxmlformats.org/spreadsheetml/2006/main" count="4313" uniqueCount="3393">
  <si>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</si>
  <si>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</si>
  <si>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</si>
  <si>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</si>
  <si>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</si>
  <si>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</si>
  <si>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</si>
  <si>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</si>
  <si>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</si>
  <si>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</si>
  <si>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</si>
  <si>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</si>
  <si>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</si>
  <si>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</si>
  <si>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</si>
  <si>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</si>
  <si>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</si>
  <si>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</si>
  <si>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</si>
  <si>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</si>
  <si>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</si>
  <si>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</si>
  <si>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</si>
  <si>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</si>
  <si>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</si>
  <si>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</si>
  <si>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</si>
  <si>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</si>
  <si>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</si>
  <si>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</si>
  <si>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</si>
  <si>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ŽUPANIJSKI SUD U VUKOVARU</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</si>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</sst>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10330680</v>
      </c>
      <c r="D2" s="6">
        <f>'PR-RAS'!E6</f>
        <v>11982720.939999999</v>
      </c>
      <c r="E2" s="6">
        <v>0</v>
      </c>
      <c r="F2" s="6">
        <v>0</v>
      </c>
      <c r="G2" s="7">
        <f t="shared" ref="G2:G264" si="0">(B2/1000)*(C2*1+D2*2)</f>
        <v>34296.121879999999</v>
      </c>
      <c r="H2" s="7">
        <f t="shared" ref="H2:H264" si="1">ABS(C2-ROUND(C2,0))+ABS(D2-ROUND(D2,0))</f>
        <v>6.0000000521540642E-2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3655</v>
      </c>
      <c r="D102" s="1">
        <f>'PR-RAS'!E106</f>
        <v>3655</v>
      </c>
      <c r="E102" s="1">
        <v>0</v>
      </c>
      <c r="F102" s="1">
        <v>0</v>
      </c>
      <c r="G102" s="2">
        <f t="shared" si="0"/>
        <v>1107.4650000000001</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3655</v>
      </c>
      <c r="D108" s="1">
        <f>'PR-RAS'!E112</f>
        <v>3655</v>
      </c>
      <c r="E108" s="1">
        <v>0</v>
      </c>
      <c r="F108" s="1">
        <v>0</v>
      </c>
      <c r="G108" s="2">
        <f t="shared" si="0"/>
        <v>1173.2549999999999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3655</v>
      </c>
      <c r="D113" s="1">
        <f>'PR-RAS'!E117</f>
        <v>3655</v>
      </c>
      <c r="E113" s="1">
        <v>0</v>
      </c>
      <c r="F113" s="1">
        <v>0</v>
      </c>
      <c r="G113" s="2">
        <f t="shared" si="0"/>
        <v>1228.08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1924</v>
      </c>
      <c r="D120" s="1">
        <f>'PR-RAS'!E124</f>
        <v>2960</v>
      </c>
      <c r="E120" s="1">
        <v>0</v>
      </c>
      <c r="F120" s="1">
        <v>0</v>
      </c>
      <c r="G120" s="2">
        <f t="shared" si="0"/>
        <v>933.43599999999992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1924</v>
      </c>
      <c r="D121" s="1">
        <f>'PR-RAS'!E125</f>
        <v>2960</v>
      </c>
      <c r="E121" s="1">
        <v>0</v>
      </c>
      <c r="F121" s="1">
        <v>0</v>
      </c>
      <c r="G121" s="2">
        <f t="shared" si="0"/>
        <v>941.28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1924</v>
      </c>
      <c r="D123" s="1">
        <f>'PR-RAS'!E127</f>
        <v>2960</v>
      </c>
      <c r="E123" s="1">
        <v>0</v>
      </c>
      <c r="F123" s="1">
        <v>0</v>
      </c>
      <c r="G123" s="2">
        <f t="shared" si="0"/>
        <v>956.96799999999996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10325101</v>
      </c>
      <c r="D129" s="1">
        <f>'PR-RAS'!E133</f>
        <v>11976105.939999999</v>
      </c>
      <c r="E129" s="1">
        <v>0</v>
      </c>
      <c r="F129" s="1">
        <v>0</v>
      </c>
      <c r="G129" s="2">
        <f t="shared" si="0"/>
        <v>4387496.0486399997</v>
      </c>
      <c r="H129" s="2">
        <f t="shared" si="1"/>
        <v>6.0000000521540642E-2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10325101</v>
      </c>
      <c r="D130" s="1">
        <f>'PR-RAS'!E134</f>
        <v>11976105.939999999</v>
      </c>
      <c r="E130" s="1">
        <v>0</v>
      </c>
      <c r="F130" s="1">
        <v>0</v>
      </c>
      <c r="G130" s="2">
        <f t="shared" si="0"/>
        <v>4421773.3615199998</v>
      </c>
      <c r="H130" s="2">
        <f t="shared" si="1"/>
        <v>6.0000000521540642E-2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10317295</v>
      </c>
      <c r="D131" s="1">
        <f>'PR-RAS'!E135</f>
        <v>11948655.93</v>
      </c>
      <c r="E131" s="1">
        <v>0</v>
      </c>
      <c r="F131" s="1">
        <v>0</v>
      </c>
      <c r="G131" s="2">
        <f t="shared" si="0"/>
        <v>4447898.8918000003</v>
      </c>
      <c r="H131" s="2">
        <f t="shared" si="1"/>
        <v>7.0000000298023224E-2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7806</v>
      </c>
      <c r="D132" s="1">
        <f>'PR-RAS'!E136</f>
        <v>27450.01</v>
      </c>
      <c r="E132" s="1">
        <v>0</v>
      </c>
      <c r="F132" s="1">
        <v>0</v>
      </c>
      <c r="G132" s="2">
        <f t="shared" si="0"/>
        <v>8214.4886200000001</v>
      </c>
      <c r="H132" s="2">
        <f t="shared" si="1"/>
        <v>9.9999999983992893E-3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10404470</v>
      </c>
      <c r="D147" s="1">
        <f>'PR-RAS'!E151</f>
        <v>12021816.140000001</v>
      </c>
      <c r="E147" s="1">
        <v>0</v>
      </c>
      <c r="F147" s="1">
        <v>0</v>
      </c>
      <c r="G147" s="2">
        <f t="shared" si="0"/>
        <v>5029422.9328800002</v>
      </c>
      <c r="H147" s="2">
        <f t="shared" si="1"/>
        <v>0.14000000059604645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8082827</v>
      </c>
      <c r="D148" s="1">
        <f>'PR-RAS'!E152</f>
        <v>8797769.4800000004</v>
      </c>
      <c r="E148" s="1">
        <v>0</v>
      </c>
      <c r="F148" s="1">
        <v>0</v>
      </c>
      <c r="G148" s="2">
        <f t="shared" si="0"/>
        <v>3774719.7961200001</v>
      </c>
      <c r="H148" s="2">
        <f t="shared" si="1"/>
        <v>0.48000000044703484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6763596</v>
      </c>
      <c r="D149" s="1">
        <f>'PR-RAS'!E153</f>
        <v>7352232.25</v>
      </c>
      <c r="E149" s="1">
        <v>0</v>
      </c>
      <c r="F149" s="1">
        <v>0</v>
      </c>
      <c r="G149" s="2">
        <f t="shared" si="0"/>
        <v>3177272.9539999999</v>
      </c>
      <c r="H149" s="2">
        <f t="shared" si="1"/>
        <v>0.25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6672759</v>
      </c>
      <c r="D150" s="1">
        <f>'PR-RAS'!E154</f>
        <v>7265291.0800000001</v>
      </c>
      <c r="E150" s="1">
        <v>0</v>
      </c>
      <c r="F150" s="1">
        <v>0</v>
      </c>
      <c r="G150" s="2">
        <f t="shared" si="0"/>
        <v>3159297.8328399998</v>
      </c>
      <c r="H150" s="2">
        <f t="shared" si="1"/>
        <v>8.0000000074505806E-2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90837</v>
      </c>
      <c r="D152" s="1">
        <f>'PR-RAS'!E156</f>
        <v>86941.17</v>
      </c>
      <c r="E152" s="1">
        <v>0</v>
      </c>
      <c r="F152" s="1">
        <v>0</v>
      </c>
      <c r="G152" s="2">
        <f t="shared" si="0"/>
        <v>39972.620339999994</v>
      </c>
      <c r="H152" s="2">
        <f t="shared" si="1"/>
        <v>0.16999999999825377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240106</v>
      </c>
      <c r="D154" s="1">
        <f>'PR-RAS'!E158</f>
        <v>274758.65999999997</v>
      </c>
      <c r="E154" s="1">
        <v>0</v>
      </c>
      <c r="F154" s="1">
        <v>0</v>
      </c>
      <c r="G154" s="2">
        <f t="shared" si="0"/>
        <v>120812.36795999999</v>
      </c>
      <c r="H154" s="2">
        <f t="shared" si="1"/>
        <v>0.34000000002561137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1079125</v>
      </c>
      <c r="D155" s="1">
        <f>'PR-RAS'!E159</f>
        <v>1170778.57</v>
      </c>
      <c r="E155" s="1">
        <v>0</v>
      </c>
      <c r="F155" s="1">
        <v>0</v>
      </c>
      <c r="G155" s="2">
        <f t="shared" si="0"/>
        <v>526785.04955999996</v>
      </c>
      <c r="H155" s="2">
        <f t="shared" si="1"/>
        <v>0.42999999993480742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1079125</v>
      </c>
      <c r="D157" s="1">
        <f>'PR-RAS'!E161</f>
        <v>1170778.57</v>
      </c>
      <c r="E157" s="1">
        <v>0</v>
      </c>
      <c r="F157" s="1">
        <v>0</v>
      </c>
      <c r="G157" s="2">
        <f t="shared" si="0"/>
        <v>533626.41384000005</v>
      </c>
      <c r="H157" s="2">
        <f t="shared" si="1"/>
        <v>0.42999999993480742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2319335</v>
      </c>
      <c r="D159" s="1">
        <f>'PR-RAS'!E163</f>
        <v>3218480.2399999998</v>
      </c>
      <c r="E159" s="1">
        <v>0</v>
      </c>
      <c r="F159" s="1">
        <v>0</v>
      </c>
      <c r="G159" s="2">
        <f t="shared" si="0"/>
        <v>1383494.6858400002</v>
      </c>
      <c r="H159" s="2">
        <f t="shared" si="1"/>
        <v>0.23999999975785613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402123</v>
      </c>
      <c r="D160" s="1">
        <f>'PR-RAS'!E164</f>
        <v>488733.08999999997</v>
      </c>
      <c r="E160" s="1">
        <v>0</v>
      </c>
      <c r="F160" s="1">
        <v>0</v>
      </c>
      <c r="G160" s="2">
        <f t="shared" si="0"/>
        <v>219354.67961999998</v>
      </c>
      <c r="H160" s="2">
        <f t="shared" si="1"/>
        <v>8.999999996740371E-2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27943</v>
      </c>
      <c r="D161" s="1">
        <f>'PR-RAS'!E165</f>
        <v>29692.33</v>
      </c>
      <c r="E161" s="1">
        <v>0</v>
      </c>
      <c r="F161" s="1">
        <v>0</v>
      </c>
      <c r="G161" s="2">
        <f t="shared" si="0"/>
        <v>13972.4256</v>
      </c>
      <c r="H161" s="2">
        <f t="shared" si="1"/>
        <v>0.33000000000174623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364436</v>
      </c>
      <c r="D162" s="1">
        <f>'PR-RAS'!E166</f>
        <v>451800.6</v>
      </c>
      <c r="E162" s="1">
        <v>0</v>
      </c>
      <c r="F162" s="1">
        <v>0</v>
      </c>
      <c r="G162" s="2">
        <f t="shared" si="0"/>
        <v>204153.98920000001</v>
      </c>
      <c r="H162" s="2">
        <f t="shared" si="1"/>
        <v>0.40000000002328306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3110</v>
      </c>
      <c r="D163" s="1">
        <f>'PR-RAS'!E167</f>
        <v>5788.6</v>
      </c>
      <c r="E163" s="1">
        <v>0</v>
      </c>
      <c r="F163" s="1">
        <v>0</v>
      </c>
      <c r="G163" s="2">
        <f t="shared" si="0"/>
        <v>2379.3264000000004</v>
      </c>
      <c r="H163" s="2">
        <f t="shared" si="1"/>
        <v>0.3999999999996362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6634</v>
      </c>
      <c r="D164" s="1">
        <f>'PR-RAS'!E168</f>
        <v>1451.56</v>
      </c>
      <c r="E164" s="1">
        <v>0</v>
      </c>
      <c r="F164" s="1">
        <v>0</v>
      </c>
      <c r="G164" s="2">
        <f t="shared" si="0"/>
        <v>1554.5505599999999</v>
      </c>
      <c r="H164" s="2">
        <f t="shared" si="1"/>
        <v>0.44000000000005457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465967</v>
      </c>
      <c r="D165" s="1">
        <f>'PR-RAS'!E169</f>
        <v>798849.62</v>
      </c>
      <c r="E165" s="1">
        <v>0</v>
      </c>
      <c r="F165" s="1">
        <v>0</v>
      </c>
      <c r="G165" s="2">
        <f t="shared" si="0"/>
        <v>338441.26336000004</v>
      </c>
      <c r="H165" s="2">
        <f t="shared" si="1"/>
        <v>0.38000000000465661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119044</v>
      </c>
      <c r="D166" s="1">
        <f>'PR-RAS'!E170</f>
        <v>102316.68</v>
      </c>
      <c r="E166" s="1">
        <v>0</v>
      </c>
      <c r="F166" s="1">
        <v>0</v>
      </c>
      <c r="G166" s="2">
        <f t="shared" si="0"/>
        <v>53406.7644</v>
      </c>
      <c r="H166" s="2">
        <f t="shared" si="1"/>
        <v>0.32000000000698492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324594</v>
      </c>
      <c r="D168" s="1">
        <f>'PR-RAS'!E172</f>
        <v>689107.43</v>
      </c>
      <c r="E168" s="1">
        <v>0</v>
      </c>
      <c r="F168" s="1">
        <v>0</v>
      </c>
      <c r="G168" s="2">
        <f t="shared" si="0"/>
        <v>284369.07962000003</v>
      </c>
      <c r="H168" s="2">
        <f t="shared" si="1"/>
        <v>0.43000000005122274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1672</v>
      </c>
      <c r="D169" s="1">
        <f>'PR-RAS'!E173</f>
        <v>1660.94</v>
      </c>
      <c r="E169" s="1">
        <v>0</v>
      </c>
      <c r="F169" s="1">
        <v>0</v>
      </c>
      <c r="G169" s="2">
        <f t="shared" si="0"/>
        <v>838.97184000000004</v>
      </c>
      <c r="H169" s="2">
        <f t="shared" si="1"/>
        <v>5.999999999994543E-2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12726</v>
      </c>
      <c r="D170" s="1">
        <f>'PR-RAS'!E174</f>
        <v>5764.57</v>
      </c>
      <c r="E170" s="1">
        <v>0</v>
      </c>
      <c r="F170" s="1">
        <v>0</v>
      </c>
      <c r="G170" s="2">
        <f t="shared" si="0"/>
        <v>4099.1186600000001</v>
      </c>
      <c r="H170" s="2">
        <f t="shared" si="1"/>
        <v>0.43000000000029104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7931</v>
      </c>
      <c r="D172" s="1">
        <f>'PR-RAS'!E176</f>
        <v>0</v>
      </c>
      <c r="E172" s="1">
        <v>0</v>
      </c>
      <c r="F172" s="1">
        <v>0</v>
      </c>
      <c r="G172" s="2">
        <f t="shared" si="0"/>
        <v>1356.201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1425449</v>
      </c>
      <c r="D173" s="1">
        <f>'PR-RAS'!E177</f>
        <v>1881617.5699999998</v>
      </c>
      <c r="E173" s="1">
        <v>0</v>
      </c>
      <c r="F173" s="1">
        <v>0</v>
      </c>
      <c r="G173" s="2">
        <f t="shared" si="0"/>
        <v>892453.67207999981</v>
      </c>
      <c r="H173" s="2">
        <f t="shared" si="1"/>
        <v>0.43000000016763806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177864</v>
      </c>
      <c r="D174" s="1">
        <f>'PR-RAS'!E178</f>
        <v>204766.67</v>
      </c>
      <c r="E174" s="1">
        <v>0</v>
      </c>
      <c r="F174" s="1">
        <v>0</v>
      </c>
      <c r="G174" s="2">
        <f t="shared" si="0"/>
        <v>101619.73982</v>
      </c>
      <c r="H174" s="2">
        <f t="shared" si="1"/>
        <v>0.32999999998719431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176779</v>
      </c>
      <c r="D175" s="1">
        <f>'PR-RAS'!E179</f>
        <v>126808.07</v>
      </c>
      <c r="E175" s="1">
        <v>0</v>
      </c>
      <c r="F175" s="1">
        <v>0</v>
      </c>
      <c r="G175" s="2">
        <f t="shared" si="0"/>
        <v>74888.754359999992</v>
      </c>
      <c r="H175" s="2">
        <f t="shared" si="1"/>
        <v>7.0000000006984919E-2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14904</v>
      </c>
      <c r="D176" s="1">
        <f>'PR-RAS'!E180</f>
        <v>14904</v>
      </c>
      <c r="E176" s="1">
        <v>0</v>
      </c>
      <c r="F176" s="1">
        <v>0</v>
      </c>
      <c r="G176" s="2">
        <f t="shared" si="0"/>
        <v>7824.5999999999995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72825</v>
      </c>
      <c r="D177" s="1">
        <f>'PR-RAS'!E181</f>
        <v>71641.98</v>
      </c>
      <c r="E177" s="1">
        <v>0</v>
      </c>
      <c r="F177" s="1">
        <v>0</v>
      </c>
      <c r="G177" s="2">
        <f t="shared" si="0"/>
        <v>38035.176959999997</v>
      </c>
      <c r="H177" s="2">
        <f t="shared" si="1"/>
        <v>2.0000000004074536E-2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5242</v>
      </c>
      <c r="D178" s="1">
        <f>'PR-RAS'!E182</f>
        <v>19277.849999999999</v>
      </c>
      <c r="E178" s="1">
        <v>0</v>
      </c>
      <c r="F178" s="1">
        <v>0</v>
      </c>
      <c r="G178" s="2">
        <f t="shared" si="0"/>
        <v>7752.1928999999991</v>
      </c>
      <c r="H178" s="2">
        <f t="shared" si="1"/>
        <v>0.15000000000145519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12655</v>
      </c>
      <c r="D179" s="1">
        <f>'PR-RAS'!E183</f>
        <v>25616.61</v>
      </c>
      <c r="E179" s="1">
        <v>0</v>
      </c>
      <c r="F179" s="1">
        <v>0</v>
      </c>
      <c r="G179" s="2">
        <f t="shared" si="0"/>
        <v>11372.103160000001</v>
      </c>
      <c r="H179" s="2">
        <f t="shared" si="1"/>
        <v>0.38999999999941792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963759</v>
      </c>
      <c r="D180" s="1">
        <f>'PR-RAS'!E184</f>
        <v>1416338.99</v>
      </c>
      <c r="E180" s="1">
        <v>0</v>
      </c>
      <c r="F180" s="1">
        <v>0</v>
      </c>
      <c r="G180" s="2">
        <f t="shared" si="0"/>
        <v>679562.21941999998</v>
      </c>
      <c r="H180" s="2">
        <f t="shared" si="1"/>
        <v>1.0000000009313226E-2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1421</v>
      </c>
      <c r="D182" s="1">
        <f>'PR-RAS'!E186</f>
        <v>2263.4</v>
      </c>
      <c r="E182" s="1">
        <v>0</v>
      </c>
      <c r="F182" s="1">
        <v>0</v>
      </c>
      <c r="G182" s="2">
        <f t="shared" si="0"/>
        <v>1076.5518</v>
      </c>
      <c r="H182" s="2">
        <f t="shared" si="1"/>
        <v>0.40000000000009095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15335</v>
      </c>
      <c r="D183" s="1">
        <f>'PR-RAS'!E187</f>
        <v>37644.730000000003</v>
      </c>
      <c r="E183" s="1">
        <v>0</v>
      </c>
      <c r="F183" s="1">
        <v>0</v>
      </c>
      <c r="G183" s="2">
        <f t="shared" si="0"/>
        <v>16493.651720000002</v>
      </c>
      <c r="H183" s="2">
        <f t="shared" si="1"/>
        <v>0.26999999999679858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10461</v>
      </c>
      <c r="D184" s="1">
        <f>'PR-RAS'!E188</f>
        <v>11635.23</v>
      </c>
      <c r="E184" s="1">
        <v>0</v>
      </c>
      <c r="F184" s="1">
        <v>0</v>
      </c>
      <c r="G184" s="2">
        <f t="shared" si="0"/>
        <v>6172.85718</v>
      </c>
      <c r="H184" s="2">
        <f t="shared" si="1"/>
        <v>0.22999999999956344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3655</v>
      </c>
      <c r="D185" s="1">
        <f>'PR-RAS'!E189</f>
        <v>3655</v>
      </c>
      <c r="E185" s="1">
        <v>0</v>
      </c>
      <c r="F185" s="1">
        <v>0</v>
      </c>
      <c r="G185" s="2">
        <f t="shared" si="0"/>
        <v>2017.56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2588</v>
      </c>
      <c r="D186" s="1">
        <f>'PR-RAS'!E190</f>
        <v>2946.29</v>
      </c>
      <c r="E186" s="1">
        <v>0</v>
      </c>
      <c r="F186" s="1">
        <v>0</v>
      </c>
      <c r="G186" s="2">
        <f t="shared" si="0"/>
        <v>1568.9073000000001</v>
      </c>
      <c r="H186" s="2">
        <f t="shared" si="1"/>
        <v>0.28999999999996362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1956</v>
      </c>
      <c r="D187" s="1">
        <f>'PR-RAS'!E191</f>
        <v>2262.04</v>
      </c>
      <c r="E187" s="1">
        <v>0</v>
      </c>
      <c r="F187" s="1">
        <v>0</v>
      </c>
      <c r="G187" s="2">
        <f t="shared" si="0"/>
        <v>1205.2948799999999</v>
      </c>
      <c r="H187" s="2">
        <f t="shared" si="1"/>
        <v>3.999999999996362E-2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2262</v>
      </c>
      <c r="D191" s="1">
        <f>'PR-RAS'!E195</f>
        <v>2771.9</v>
      </c>
      <c r="E191" s="1">
        <v>0</v>
      </c>
      <c r="F191" s="1">
        <v>0</v>
      </c>
      <c r="G191" s="2">
        <f t="shared" si="0"/>
        <v>1483.1020000000001</v>
      </c>
      <c r="H191" s="2">
        <f t="shared" si="1"/>
        <v>9.9999999999909051E-2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2308</v>
      </c>
      <c r="D192" s="1">
        <f>'PR-RAS'!E196</f>
        <v>5566.42</v>
      </c>
      <c r="E192" s="1">
        <v>0</v>
      </c>
      <c r="F192" s="1">
        <v>0</v>
      </c>
      <c r="G192" s="2">
        <f t="shared" si="0"/>
        <v>2567.2004400000001</v>
      </c>
      <c r="H192" s="2">
        <f t="shared" si="1"/>
        <v>0.42000000000007276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707</v>
      </c>
      <c r="D198" s="1">
        <f>'PR-RAS'!E202</f>
        <v>3775.67</v>
      </c>
      <c r="E198" s="1">
        <v>0</v>
      </c>
      <c r="F198" s="1">
        <v>0</v>
      </c>
      <c r="G198" s="2">
        <f t="shared" si="0"/>
        <v>1626.8929800000001</v>
      </c>
      <c r="H198" s="2">
        <f t="shared" si="1"/>
        <v>0.32999999999992724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707</v>
      </c>
      <c r="D204" s="1">
        <f>'PR-RAS'!E208</f>
        <v>3775.67</v>
      </c>
      <c r="E204" s="1">
        <v>0</v>
      </c>
      <c r="F204" s="1">
        <v>0</v>
      </c>
      <c r="G204" s="2">
        <f t="shared" si="0"/>
        <v>1676.4430200000002</v>
      </c>
      <c r="H204" s="2">
        <f t="shared" si="1"/>
        <v>0.32999999999992724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1601</v>
      </c>
      <c r="D206" s="1">
        <f>'PR-RAS'!E210</f>
        <v>1790.75</v>
      </c>
      <c r="E206" s="1">
        <v>0</v>
      </c>
      <c r="F206" s="1">
        <v>0</v>
      </c>
      <c r="G206" s="2">
        <f t="shared" si="0"/>
        <v>1062.4124999999999</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1601</v>
      </c>
      <c r="D207" s="1">
        <f>'PR-RAS'!E211</f>
        <v>1790.75</v>
      </c>
      <c r="E207" s="1">
        <v>0</v>
      </c>
      <c r="F207" s="1">
        <v>0</v>
      </c>
      <c r="G207" s="2">
        <f t="shared" si="0"/>
        <v>1067.595</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10404470</v>
      </c>
      <c r="D285" s="1">
        <f>'PR-RAS'!E289</f>
        <v>12021816.140000001</v>
      </c>
      <c r="E285" s="1">
        <v>0</v>
      </c>
      <c r="F285" s="1">
        <v>0</v>
      </c>
      <c r="G285" s="2">
        <f t="shared" si="8"/>
        <v>9783261.0475199986</v>
      </c>
      <c r="H285" s="2">
        <f t="shared" si="9"/>
        <v>0.14000000059604645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73790</v>
      </c>
      <c r="D287" s="1">
        <f>'PR-RAS'!E291</f>
        <v>39095.200000001118</v>
      </c>
      <c r="E287" s="1">
        <v>0</v>
      </c>
      <c r="F287" s="1">
        <v>0</v>
      </c>
      <c r="G287" s="2">
        <f t="shared" si="8"/>
        <v>43466.394400000638</v>
      </c>
      <c r="H287" s="2">
        <f t="shared" si="9"/>
        <v>0.20000000111758709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13330</v>
      </c>
      <c r="D289" s="1">
        <f>'PR-RAS'!E293</f>
        <v>91617.42</v>
      </c>
      <c r="E289" s="1">
        <v>0</v>
      </c>
      <c r="F289" s="1">
        <v>0</v>
      </c>
      <c r="G289" s="2">
        <f t="shared" si="8"/>
        <v>56610.673919999994</v>
      </c>
      <c r="H289" s="2">
        <f t="shared" si="9"/>
        <v>0.41999999999825377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300</v>
      </c>
      <c r="D290" s="1">
        <f>'PR-RAS'!E294</f>
        <v>0</v>
      </c>
      <c r="E290" s="1">
        <v>0</v>
      </c>
      <c r="F290" s="1">
        <v>0</v>
      </c>
      <c r="G290" s="2">
        <f t="shared" si="8"/>
        <v>86.699999999999989</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145000</v>
      </c>
      <c r="D345" s="1">
        <f>'PR-RAS'!E350</f>
        <v>0</v>
      </c>
      <c r="E345" s="1">
        <v>0</v>
      </c>
      <c r="F345" s="1">
        <v>0</v>
      </c>
      <c r="G345" s="2">
        <f t="shared" si="8"/>
        <v>49879.999999999993</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145000</v>
      </c>
      <c r="D358" s="1">
        <f>'PR-RAS'!E363</f>
        <v>0</v>
      </c>
      <c r="E358" s="1">
        <v>0</v>
      </c>
      <c r="F358" s="1">
        <v>0</v>
      </c>
      <c r="G358" s="2">
        <f t="shared" si="8"/>
        <v>51765</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145000</v>
      </c>
      <c r="D373" s="1">
        <f>'PR-RAS'!E378</f>
        <v>0</v>
      </c>
      <c r="E373" s="1">
        <v>0</v>
      </c>
      <c r="F373" s="1">
        <v>0</v>
      </c>
      <c r="G373" s="2">
        <f t="shared" si="8"/>
        <v>53940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145000</v>
      </c>
      <c r="D374" s="1">
        <f>'PR-RAS'!E379</f>
        <v>0</v>
      </c>
      <c r="E374" s="1">
        <v>0</v>
      </c>
      <c r="F374" s="1">
        <v>0</v>
      </c>
      <c r="G374" s="2">
        <f t="shared" si="8"/>
        <v>54085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145000</v>
      </c>
      <c r="D403" s="1">
        <f>'PR-RAS'!E408</f>
        <v>0</v>
      </c>
      <c r="E403" s="1">
        <v>0</v>
      </c>
      <c r="F403" s="1">
        <v>0</v>
      </c>
      <c r="G403" s="2">
        <f t="shared" si="8"/>
        <v>58290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10330680</v>
      </c>
      <c r="D407" s="1">
        <f>'PR-RAS'!E412</f>
        <v>11982720.939999999</v>
      </c>
      <c r="E407" s="1">
        <v>0</v>
      </c>
      <c r="F407" s="1">
        <v>0</v>
      </c>
      <c r="G407" s="2">
        <f t="shared" si="8"/>
        <v>13924225.483279999</v>
      </c>
      <c r="H407" s="2">
        <f t="shared" si="9"/>
        <v>6.0000000521540642E-2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10549470</v>
      </c>
      <c r="D408" s="1">
        <f>'PR-RAS'!E413</f>
        <v>12021816.140000001</v>
      </c>
      <c r="E408" s="1">
        <v>0</v>
      </c>
      <c r="F408" s="1">
        <v>0</v>
      </c>
      <c r="G408" s="2">
        <f t="shared" si="8"/>
        <v>14079392.62796</v>
      </c>
      <c r="H408" s="2">
        <f t="shared" si="9"/>
        <v>0.14000000059604645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218790</v>
      </c>
      <c r="D410" s="1">
        <f>'PR-RAS'!E415</f>
        <v>39095.200000001118</v>
      </c>
      <c r="E410" s="1">
        <v>0</v>
      </c>
      <c r="F410" s="1">
        <v>0</v>
      </c>
      <c r="G410" s="2">
        <f t="shared" si="8"/>
        <v>121464.98360000091</v>
      </c>
      <c r="H410" s="2">
        <f t="shared" si="9"/>
        <v>0.20000000111758709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13330</v>
      </c>
      <c r="D412" s="1">
        <f>'PR-RAS'!E417</f>
        <v>91617.42</v>
      </c>
      <c r="E412" s="1">
        <v>0</v>
      </c>
      <c r="F412" s="1">
        <v>0</v>
      </c>
      <c r="G412" s="2">
        <f t="shared" si="8"/>
        <v>80788.149239999999</v>
      </c>
      <c r="H412" s="2">
        <f t="shared" si="9"/>
        <v>0.41999999999825377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300</v>
      </c>
      <c r="D413" s="1">
        <f>'PR-RAS'!E418</f>
        <v>0</v>
      </c>
      <c r="E413" s="1">
        <v>0</v>
      </c>
      <c r="F413" s="1">
        <v>0</v>
      </c>
      <c r="G413" s="2">
        <f t="shared" si="8"/>
        <v>123.6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145000</v>
      </c>
      <c r="D414" s="1">
        <f>'PR-RAS'!E420</f>
        <v>0</v>
      </c>
      <c r="E414" s="1">
        <v>0</v>
      </c>
      <c r="F414" s="1">
        <v>0</v>
      </c>
      <c r="G414" s="2">
        <f t="shared" si="8"/>
        <v>59885</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145000</v>
      </c>
      <c r="D478" s="1">
        <f>'PR-RAS'!E484</f>
        <v>0</v>
      </c>
      <c r="E478" s="1">
        <v>0</v>
      </c>
      <c r="F478" s="1">
        <v>0</v>
      </c>
      <c r="G478" s="2">
        <f t="shared" si="8"/>
        <v>69165</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145000</v>
      </c>
      <c r="D489" s="1">
        <f>'PR-RAS'!E495</f>
        <v>0</v>
      </c>
      <c r="E489" s="1">
        <v>0</v>
      </c>
      <c r="F489" s="1">
        <v>0</v>
      </c>
      <c r="G489" s="2">
        <f t="shared" si="8"/>
        <v>70760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145000</v>
      </c>
      <c r="D490" s="1">
        <f>'PR-RAS'!E496</f>
        <v>0</v>
      </c>
      <c r="E490" s="1">
        <v>0</v>
      </c>
      <c r="F490" s="1">
        <v>0</v>
      </c>
      <c r="G490" s="2">
        <f t="shared" si="8"/>
        <v>70905</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4497</v>
      </c>
      <c r="D522" s="1">
        <f>'PR-RAS'!E528</f>
        <v>27450.01</v>
      </c>
      <c r="E522" s="1">
        <v>0</v>
      </c>
      <c r="F522" s="1">
        <v>0</v>
      </c>
      <c r="G522" s="2">
        <f t="shared" ref="G522:G809" si="10">(B522/1000)*(C522*1+D522*2)</f>
        <v>30945.847419999998</v>
      </c>
      <c r="H522" s="2">
        <f t="shared" ref="H522:H809" si="11">ABS(C522-ROUND(C522,0))+ABS(D522-ROUND(D522,0))</f>
        <v>9.9999999983992893E-3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4497</v>
      </c>
      <c r="D587" s="1">
        <f>'PR-RAS'!E593</f>
        <v>27450.01</v>
      </c>
      <c r="E587" s="1">
        <v>0</v>
      </c>
      <c r="F587" s="1">
        <v>0</v>
      </c>
      <c r="G587" s="2">
        <f t="shared" si="10"/>
        <v>34806.653719999995</v>
      </c>
      <c r="H587" s="2">
        <f t="shared" si="11"/>
        <v>9.9999999983992893E-3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4497</v>
      </c>
      <c r="D599" s="1">
        <f>'PR-RAS'!E605</f>
        <v>27450.01</v>
      </c>
      <c r="E599" s="1">
        <v>0</v>
      </c>
      <c r="F599" s="1">
        <v>0</v>
      </c>
      <c r="G599" s="2">
        <f t="shared" si="10"/>
        <v>35519.417959999999</v>
      </c>
      <c r="H599" s="2">
        <f t="shared" si="11"/>
        <v>9.9999999983992893E-3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4497</v>
      </c>
      <c r="D600" s="1">
        <f>'PR-RAS'!E606</f>
        <v>27450.01</v>
      </c>
      <c r="E600" s="1">
        <v>0</v>
      </c>
      <c r="F600" s="1">
        <v>0</v>
      </c>
      <c r="G600" s="2">
        <f t="shared" si="10"/>
        <v>35578.814979999996</v>
      </c>
      <c r="H600" s="2">
        <f t="shared" si="11"/>
        <v>9.9999999983992893E-3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140503</v>
      </c>
      <c r="D629" s="1">
        <f>'PR-RAS'!E635</f>
        <v>0</v>
      </c>
      <c r="E629" s="1">
        <v>0</v>
      </c>
      <c r="F629" s="1">
        <v>0</v>
      </c>
      <c r="G629" s="2">
        <f t="shared" si="10"/>
        <v>88235.884000000005</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27450.01</v>
      </c>
      <c r="E630" s="1">
        <v>0</v>
      </c>
      <c r="F630" s="1">
        <v>0</v>
      </c>
      <c r="G630" s="2">
        <f t="shared" si="10"/>
        <v>34532.112580000001</v>
      </c>
      <c r="H630" s="2">
        <f t="shared" si="11"/>
        <v>9.9999999983992893E-3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10475680</v>
      </c>
      <c r="D633" s="1">
        <f>'PR-RAS'!E639</f>
        <v>11982720.939999999</v>
      </c>
      <c r="E633" s="1">
        <v>0</v>
      </c>
      <c r="F633" s="1">
        <v>0</v>
      </c>
      <c r="G633" s="2">
        <f t="shared" si="10"/>
        <v>21766789.028159998</v>
      </c>
      <c r="H633" s="2">
        <f t="shared" si="11"/>
        <v>6.0000000521540642E-2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10553967</v>
      </c>
      <c r="D634" s="1">
        <f>'PR-RAS'!E640</f>
        <v>12049266.15</v>
      </c>
      <c r="E634" s="1">
        <v>0</v>
      </c>
      <c r="F634" s="1">
        <v>0</v>
      </c>
      <c r="G634" s="2">
        <f t="shared" si="10"/>
        <v>21935032.056899998</v>
      </c>
      <c r="H634" s="2">
        <f t="shared" si="11"/>
        <v>0.15000000037252903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78287</v>
      </c>
      <c r="D636" s="1">
        <f>'PR-RAS'!E642</f>
        <v>66545.210000000894</v>
      </c>
      <c r="E636" s="1">
        <v>0</v>
      </c>
      <c r="F636" s="1">
        <v>0</v>
      </c>
      <c r="G636" s="2">
        <f t="shared" si="10"/>
        <v>134224.66170000113</v>
      </c>
      <c r="H636" s="2">
        <f t="shared" si="11"/>
        <v>0.21000000089406967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13330</v>
      </c>
      <c r="D638" s="1">
        <f>'PR-RAS'!E644</f>
        <v>91617.42</v>
      </c>
      <c r="E638" s="1">
        <v>0</v>
      </c>
      <c r="F638" s="1">
        <v>0</v>
      </c>
      <c r="G638" s="2">
        <f t="shared" si="10"/>
        <v>125211.80308</v>
      </c>
      <c r="H638" s="2">
        <f t="shared" si="11"/>
        <v>0.41999999999825377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91617</v>
      </c>
      <c r="D640" s="1">
        <f>'PR-RAS'!E646</f>
        <v>158162.63000000088</v>
      </c>
      <c r="E640" s="1">
        <v>0</v>
      </c>
      <c r="F640" s="1">
        <v>0</v>
      </c>
      <c r="G640" s="2">
        <f t="shared" si="10"/>
        <v>260675.10414000112</v>
      </c>
      <c r="H640" s="2">
        <f t="shared" si="11"/>
        <v>0.36999999912222847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776926</v>
      </c>
      <c r="D641" s="1">
        <f>'PR-RAS'!E647</f>
        <v>900912.25</v>
      </c>
      <c r="E641" s="1">
        <v>0</v>
      </c>
      <c r="F641" s="1">
        <v>0</v>
      </c>
      <c r="G641" s="2">
        <f t="shared" si="10"/>
        <v>1650400.32</v>
      </c>
      <c r="H641" s="2">
        <f t="shared" si="11"/>
        <v>0.25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10021</v>
      </c>
      <c r="D642" s="1">
        <f>'PR-RAS'!E649</f>
        <v>17771.87</v>
      </c>
      <c r="E642" s="1">
        <v>0</v>
      </c>
      <c r="F642" s="1">
        <v>0</v>
      </c>
      <c r="G642" s="2">
        <f t="shared" si="10"/>
        <v>29206.998339999998</v>
      </c>
      <c r="H642" s="2">
        <f t="shared" si="11"/>
        <v>0.13000000000101863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185605</v>
      </c>
      <c r="D643" s="1">
        <f>'PR-RAS'!E650</f>
        <v>10393301.960000001</v>
      </c>
      <c r="E643" s="1">
        <v>0</v>
      </c>
      <c r="F643" s="1">
        <v>0</v>
      </c>
      <c r="G643" s="2">
        <f t="shared" si="10"/>
        <v>13464158.126640001</v>
      </c>
      <c r="H643" s="2">
        <f t="shared" si="11"/>
        <v>3.9999999105930328E-2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177854</v>
      </c>
      <c r="D644" s="1">
        <f>'PR-RAS'!E651</f>
        <v>1386368.98</v>
      </c>
      <c r="E644" s="1">
        <v>0</v>
      </c>
      <c r="F644" s="1">
        <v>0</v>
      </c>
      <c r="G644" s="2">
        <f t="shared" si="10"/>
        <v>1897230.6302799999</v>
      </c>
      <c r="H644" s="2">
        <f t="shared" si="11"/>
        <v>2.0000000018626451E-2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17772</v>
      </c>
      <c r="D645" s="1">
        <f>'PR-RAS'!E652</f>
        <v>9024704.8499999996</v>
      </c>
      <c r="E645" s="1">
        <v>0</v>
      </c>
      <c r="F645" s="1">
        <v>0</v>
      </c>
      <c r="G645" s="2">
        <f t="shared" si="10"/>
        <v>11635265.014799999</v>
      </c>
      <c r="H645" s="2">
        <f t="shared" si="11"/>
        <v>0.15000000037252903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57</v>
      </c>
      <c r="D647" s="1">
        <f>'PR-RAS'!E654</f>
        <v>59</v>
      </c>
      <c r="E647" s="1">
        <v>0</v>
      </c>
      <c r="F647" s="1">
        <v>0</v>
      </c>
      <c r="G647" s="2">
        <f t="shared" si="10"/>
        <v>113.05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v>
      </c>
      <c r="D649" s="1">
        <f>'PR-RAS'!E656</f>
        <v>58</v>
      </c>
      <c r="E649" s="1">
        <v>0</v>
      </c>
      <c r="F649" s="1">
        <v>0</v>
      </c>
      <c r="G649" s="2">
        <f t="shared" si="10"/>
        <v>110.80800000000001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41603</v>
      </c>
      <c r="D709" s="1">
        <f>'PR-RAS'!E716</f>
        <v>14334.72</v>
      </c>
      <c r="E709" s="1">
        <v>0</v>
      </c>
      <c r="F709" s="1">
        <v>0</v>
      </c>
      <c r="G709" s="2">
        <f t="shared" si="10"/>
        <v>49752.887519999997</v>
      </c>
      <c r="H709" s="2">
        <f t="shared" si="11"/>
        <v>0.28000000000065484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19576</v>
      </c>
      <c r="D710" s="1">
        <f>'PR-RAS'!E717</f>
        <v>19573.39</v>
      </c>
      <c r="E710" s="1">
        <v>0</v>
      </c>
      <c r="F710" s="1">
        <v>0</v>
      </c>
      <c r="G710" s="2">
        <f t="shared" si="10"/>
        <v>41634.45102</v>
      </c>
      <c r="H710" s="2">
        <f t="shared" si="11"/>
        <v>0.38999999999941792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364436</v>
      </c>
      <c r="D711" s="1">
        <f>'PR-RAS'!E718</f>
        <v>451800.6</v>
      </c>
      <c r="E711" s="1">
        <v>0</v>
      </c>
      <c r="F711" s="1">
        <v>0</v>
      </c>
      <c r="G711" s="2">
        <f t="shared" si="10"/>
        <v>900306.41199999989</v>
      </c>
      <c r="H711" s="2">
        <f t="shared" si="11"/>
        <v>0.40000000002328306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12655</v>
      </c>
      <c r="D713" s="1">
        <f>'PR-RAS'!E720</f>
        <v>25616.61</v>
      </c>
      <c r="E713" s="1">
        <v>0</v>
      </c>
      <c r="F713" s="1">
        <v>0</v>
      </c>
      <c r="G713" s="2">
        <f t="shared" si="10"/>
        <v>45488.412640000002</v>
      </c>
      <c r="H713" s="2">
        <f t="shared" si="11"/>
        <v>0.38999999999941792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135659</v>
      </c>
      <c r="D716" s="1">
        <f>'PR-RAS'!E723</f>
        <v>153835.89000000001</v>
      </c>
      <c r="E716" s="1">
        <v>0</v>
      </c>
      <c r="F716" s="1">
        <v>0</v>
      </c>
      <c r="G716" s="2">
        <f t="shared" si="10"/>
        <v>316981.50770000002</v>
      </c>
      <c r="H716" s="2">
        <f t="shared" si="11"/>
        <v>0.10999999998603016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707</v>
      </c>
      <c r="D741" s="1">
        <f>'PR-RAS'!E748</f>
        <v>3775.67</v>
      </c>
      <c r="E741" s="1">
        <v>0</v>
      </c>
      <c r="F741" s="1">
        <v>0</v>
      </c>
      <c r="G741" s="2">
        <f t="shared" si="10"/>
        <v>6111.1715999999997</v>
      </c>
      <c r="H741" s="2">
        <f t="shared" si="11"/>
        <v>0.32999999999992724</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145000</v>
      </c>
      <c r="D880" s="1">
        <f>'PR-RAS'!E887</f>
        <v>0</v>
      </c>
      <c r="E880" s="1">
        <v>0</v>
      </c>
      <c r="F880" s="1">
        <v>0</v>
      </c>
      <c r="G880" s="2">
        <f t="shared" si="18"/>
        <v>127455</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4497</v>
      </c>
      <c r="D948" s="1">
        <f>'PR-RAS'!E955</f>
        <v>27450.01</v>
      </c>
      <c r="E948" s="1">
        <v>0</v>
      </c>
      <c r="F948" s="1">
        <v>0</v>
      </c>
      <c r="G948" s="2">
        <f t="shared" si="18"/>
        <v>56248.977939999997</v>
      </c>
      <c r="H948" s="2">
        <f t="shared" si="19"/>
        <v>9.9999999983992893E-3</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36784682</v>
      </c>
      <c r="D984" s="6">
        <f>BILANCA!E6</f>
        <v>38988354.339999996</v>
      </c>
      <c r="E984" s="6">
        <v>0</v>
      </c>
      <c r="F984" s="6">
        <v>0</v>
      </c>
      <c r="G984" s="7">
        <f t="shared" ref="G984:G1241" si="22">B984/1000*C984+B984/500*D984</f>
        <v>114761.39068</v>
      </c>
      <c r="H984" s="7">
        <f t="shared" si="19"/>
        <v>0.33999999612569809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29249399</v>
      </c>
      <c r="D985" s="1">
        <f>BILANCA!E7</f>
        <v>29026633.399999999</v>
      </c>
      <c r="E985" s="1">
        <v>0</v>
      </c>
      <c r="F985" s="1">
        <v>0</v>
      </c>
      <c r="G985" s="2">
        <f t="shared" si="22"/>
        <v>174605.3316</v>
      </c>
      <c r="H985" s="2">
        <f t="shared" si="19"/>
        <v>0.39999999850988388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6591</v>
      </c>
      <c r="D986" s="1">
        <f>BILANCA!E8</f>
        <v>5492.5400000000009</v>
      </c>
      <c r="E986" s="1">
        <v>0</v>
      </c>
      <c r="F986" s="1">
        <v>0</v>
      </c>
      <c r="G986" s="2">
        <f t="shared" si="22"/>
        <v>52.72824</v>
      </c>
      <c r="H986" s="2">
        <f t="shared" si="19"/>
        <v>0.45999999999912689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21970</v>
      </c>
      <c r="D988" s="1">
        <f>BILANCA!E10</f>
        <v>21970.34</v>
      </c>
      <c r="E988" s="1">
        <v>0</v>
      </c>
      <c r="F988" s="1">
        <v>0</v>
      </c>
      <c r="G988" s="2">
        <f t="shared" si="22"/>
        <v>329.55340000000001</v>
      </c>
      <c r="H988" s="2">
        <f t="shared" si="19"/>
        <v>0.34000000000014552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15379</v>
      </c>
      <c r="D989" s="1">
        <f>BILANCA!E11</f>
        <v>16477.8</v>
      </c>
      <c r="E989" s="1">
        <v>0</v>
      </c>
      <c r="F989" s="1">
        <v>0</v>
      </c>
      <c r="G989" s="2">
        <f t="shared" si="22"/>
        <v>290.00760000000002</v>
      </c>
      <c r="H989" s="2">
        <f t="shared" si="19"/>
        <v>0.2000000000007276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29242808</v>
      </c>
      <c r="D990" s="1">
        <f>BILANCA!E12</f>
        <v>29021140.859999999</v>
      </c>
      <c r="E990" s="1">
        <v>0</v>
      </c>
      <c r="F990" s="1">
        <v>0</v>
      </c>
      <c r="G990" s="2">
        <f t="shared" si="22"/>
        <v>610995.6280400001</v>
      </c>
      <c r="H990" s="2">
        <f t="shared" si="19"/>
        <v>0.14000000059604645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29086364</v>
      </c>
      <c r="D991" s="1">
        <f>BILANCA!E13</f>
        <v>28646770.279999997</v>
      </c>
      <c r="E991" s="1">
        <v>0</v>
      </c>
      <c r="F991" s="1">
        <v>0</v>
      </c>
      <c r="G991" s="2">
        <f t="shared" si="22"/>
        <v>691039.23647999996</v>
      </c>
      <c r="H991" s="2">
        <f t="shared" si="19"/>
        <v>0.2799999974668026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35167488</v>
      </c>
      <c r="D993" s="1">
        <f>BILANCA!E15</f>
        <v>35167487.759999998</v>
      </c>
      <c r="E993" s="1">
        <v>0</v>
      </c>
      <c r="F993" s="1">
        <v>0</v>
      </c>
      <c r="G993" s="2">
        <f t="shared" si="22"/>
        <v>1055024.6351999999</v>
      </c>
      <c r="H993" s="2">
        <f t="shared" si="19"/>
        <v>0.24000000208616257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6081124</v>
      </c>
      <c r="D996" s="1">
        <f>BILANCA!E18</f>
        <v>6520717.4800000004</v>
      </c>
      <c r="E996" s="1">
        <v>0</v>
      </c>
      <c r="F996" s="1">
        <v>0</v>
      </c>
      <c r="G996" s="2">
        <f t="shared" si="22"/>
        <v>248593.26647999999</v>
      </c>
      <c r="H996" s="2">
        <f t="shared" si="19"/>
        <v>0.48000000044703484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4071</v>
      </c>
      <c r="D997" s="1">
        <f>BILANCA!E19</f>
        <v>69373.530000000261</v>
      </c>
      <c r="E997" s="1">
        <v>0</v>
      </c>
      <c r="F997" s="1">
        <v>0</v>
      </c>
      <c r="G997" s="2">
        <f t="shared" si="22"/>
        <v>1999.4528400000072</v>
      </c>
      <c r="H997" s="2">
        <f t="shared" si="19"/>
        <v>0.46999999973922968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3294783</v>
      </c>
      <c r="D998" s="1">
        <f>BILANCA!E20</f>
        <v>3872679.99</v>
      </c>
      <c r="E998" s="1">
        <v>0</v>
      </c>
      <c r="F998" s="1">
        <v>0</v>
      </c>
      <c r="G998" s="2">
        <f t="shared" si="22"/>
        <v>165602.1447</v>
      </c>
      <c r="H998" s="2">
        <f t="shared" si="19"/>
        <v>9.9999997764825821E-3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466476</v>
      </c>
      <c r="D999" s="1">
        <f>BILANCA!E21</f>
        <v>566912.80000000005</v>
      </c>
      <c r="E999" s="1">
        <v>0</v>
      </c>
      <c r="F999" s="1">
        <v>0</v>
      </c>
      <c r="G999" s="2">
        <f t="shared" si="22"/>
        <v>25604.825600000004</v>
      </c>
      <c r="H999" s="2">
        <f t="shared" si="19"/>
        <v>0.19999999995343387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62906</v>
      </c>
      <c r="D1000" s="1">
        <f>BILANCA!E22</f>
        <v>62906.25</v>
      </c>
      <c r="E1000" s="1">
        <v>0</v>
      </c>
      <c r="F1000" s="1">
        <v>0</v>
      </c>
      <c r="G1000" s="2">
        <f t="shared" si="22"/>
        <v>3208.2145</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28513</v>
      </c>
      <c r="D1004" s="1">
        <f>BILANCA!E26</f>
        <v>37850.83</v>
      </c>
      <c r="E1004" s="1">
        <v>0</v>
      </c>
      <c r="F1004" s="1">
        <v>0</v>
      </c>
      <c r="G1004" s="2">
        <f t="shared" si="22"/>
        <v>2188.5078600000002</v>
      </c>
      <c r="H1004" s="2">
        <f t="shared" si="19"/>
        <v>0.16999999999825377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3848607</v>
      </c>
      <c r="D1006" s="1">
        <f>BILANCA!E28</f>
        <v>4470976.34</v>
      </c>
      <c r="E1006" s="1">
        <v>0</v>
      </c>
      <c r="F1006" s="1">
        <v>0</v>
      </c>
      <c r="G1006" s="2">
        <f t="shared" si="22"/>
        <v>294182.87263999996</v>
      </c>
      <c r="H1006" s="2">
        <f t="shared" si="19"/>
        <v>0.33999999985098839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152373</v>
      </c>
      <c r="D1007" s="1">
        <f>BILANCA!E29</f>
        <v>121186.98000000001</v>
      </c>
      <c r="E1007" s="1">
        <v>0</v>
      </c>
      <c r="F1007" s="1">
        <v>0</v>
      </c>
      <c r="G1007" s="2">
        <f t="shared" si="22"/>
        <v>9473.9270400000005</v>
      </c>
      <c r="H1007" s="2">
        <f t="shared" si="19"/>
        <v>1.9999999989522621E-2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162490</v>
      </c>
      <c r="D1008" s="1">
        <f>BILANCA!E30</f>
        <v>162490</v>
      </c>
      <c r="E1008" s="1">
        <v>0</v>
      </c>
      <c r="F1008" s="1">
        <v>0</v>
      </c>
      <c r="G1008" s="2">
        <f t="shared" si="22"/>
        <v>12186.75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10117</v>
      </c>
      <c r="D1012" s="1">
        <f>BILANCA!E34</f>
        <v>41303.019999999997</v>
      </c>
      <c r="E1012" s="1">
        <v>0</v>
      </c>
      <c r="F1012" s="1">
        <v>0</v>
      </c>
      <c r="G1012" s="2">
        <f t="shared" si="22"/>
        <v>2688.9681599999999</v>
      </c>
      <c r="H1012" s="2">
        <f t="shared" si="19"/>
        <v>1.9999999996798579E-2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183810.07</v>
      </c>
      <c r="E1023" s="1">
        <v>0</v>
      </c>
      <c r="F1023" s="1">
        <v>0</v>
      </c>
      <c r="G1023" s="2">
        <f t="shared" si="22"/>
        <v>14704.805600000002</v>
      </c>
      <c r="H1023" s="2">
        <f t="shared" si="19"/>
        <v>7.0000000006984919E-2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238311.96</v>
      </c>
      <c r="E1025" s="1">
        <v>0</v>
      </c>
      <c r="F1025" s="1">
        <v>0</v>
      </c>
      <c r="G1025" s="2">
        <f t="shared" si="22"/>
        <v>20018.20464</v>
      </c>
      <c r="H1025" s="2">
        <f t="shared" si="19"/>
        <v>4.0000000008149073E-2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54501.89</v>
      </c>
      <c r="E1028" s="1">
        <v>0</v>
      </c>
      <c r="F1028" s="1">
        <v>0</v>
      </c>
      <c r="G1028" s="2">
        <f t="shared" si="22"/>
        <v>4905.1700999999994</v>
      </c>
      <c r="H1028" s="2">
        <f t="shared" si="19"/>
        <v>0.11000000000058208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288282</v>
      </c>
      <c r="D1032" s="1">
        <f>BILANCA!E54</f>
        <v>288511.62</v>
      </c>
      <c r="E1032" s="1">
        <v>0</v>
      </c>
      <c r="F1032" s="1">
        <v>0</v>
      </c>
      <c r="G1032" s="2">
        <f t="shared" si="22"/>
        <v>42399.956760000001</v>
      </c>
      <c r="H1032" s="2">
        <f t="shared" si="19"/>
        <v>0.38000000000465661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288282</v>
      </c>
      <c r="D1033" s="1">
        <f>BILANCA!E55</f>
        <v>288511.62</v>
      </c>
      <c r="E1033" s="1">
        <v>0</v>
      </c>
      <c r="F1033" s="1">
        <v>0</v>
      </c>
      <c r="G1033" s="2">
        <f t="shared" si="22"/>
        <v>43265.262000000002</v>
      </c>
      <c r="H1033" s="2">
        <f t="shared" si="19"/>
        <v>0.38000000000465661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7535283</v>
      </c>
      <c r="D1046" s="1">
        <f>BILANCA!E68</f>
        <v>9961720.9399999995</v>
      </c>
      <c r="E1046" s="1">
        <v>0</v>
      </c>
      <c r="F1046" s="1">
        <v>0</v>
      </c>
      <c r="G1046" s="2">
        <f t="shared" si="22"/>
        <v>1729899.66744</v>
      </c>
      <c r="H1046" s="2">
        <f t="shared" si="19"/>
        <v>6.0000000521540642E-2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17772</v>
      </c>
      <c r="D1047" s="1">
        <f>BILANCA!E69</f>
        <v>9024704.8499999996</v>
      </c>
      <c r="E1047" s="1">
        <v>0</v>
      </c>
      <c r="F1047" s="1">
        <v>0</v>
      </c>
      <c r="G1047" s="2">
        <f t="shared" si="22"/>
        <v>1156299.6288000001</v>
      </c>
      <c r="H1047" s="2">
        <f t="shared" si="19"/>
        <v>0.15000000037252903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17165</v>
      </c>
      <c r="D1048" s="1">
        <f>BILANCA!E70</f>
        <v>9024704.8499999996</v>
      </c>
      <c r="E1048" s="1">
        <v>0</v>
      </c>
      <c r="F1048" s="1">
        <v>0</v>
      </c>
      <c r="G1048" s="2">
        <f t="shared" si="22"/>
        <v>1174327.3555000001</v>
      </c>
      <c r="H1048" s="2">
        <f t="shared" si="19"/>
        <v>0.15000000037252903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17165</v>
      </c>
      <c r="D1050" s="1">
        <f>BILANCA!E72</f>
        <v>9024704.8499999996</v>
      </c>
      <c r="E1050" s="1">
        <v>0</v>
      </c>
      <c r="F1050" s="1">
        <v>0</v>
      </c>
      <c r="G1050" s="2">
        <f t="shared" si="22"/>
        <v>1210460.5049000001</v>
      </c>
      <c r="H1050" s="2">
        <f t="shared" si="19"/>
        <v>0.15000000037252903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607</v>
      </c>
      <c r="D1054" s="1">
        <f>BILANCA!E76</f>
        <v>0</v>
      </c>
      <c r="E1054" s="1">
        <v>0</v>
      </c>
      <c r="F1054" s="1">
        <v>0</v>
      </c>
      <c r="G1054" s="2">
        <f t="shared" si="22"/>
        <v>43.096999999999994</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6740285</v>
      </c>
      <c r="D1056" s="1">
        <f>BILANCA!E78</f>
        <v>36103.839999999997</v>
      </c>
      <c r="E1056" s="1">
        <v>0</v>
      </c>
      <c r="F1056" s="1">
        <v>0</v>
      </c>
      <c r="G1056" s="2">
        <f t="shared" si="22"/>
        <v>497311.96564000001</v>
      </c>
      <c r="H1056" s="2">
        <f t="shared" si="19"/>
        <v>0.16000000000349246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6716743</v>
      </c>
      <c r="D1060" s="1">
        <f>BILANCA!E82</f>
        <v>0</v>
      </c>
      <c r="E1060" s="1">
        <v>0</v>
      </c>
      <c r="F1060" s="1">
        <v>0</v>
      </c>
      <c r="G1060" s="2">
        <f t="shared" si="22"/>
        <v>517189.21100000001</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23542</v>
      </c>
      <c r="D1064" s="1">
        <f>BILANCA!E86</f>
        <v>36103.839999999997</v>
      </c>
      <c r="E1064" s="1">
        <v>0</v>
      </c>
      <c r="F1064" s="1">
        <v>0</v>
      </c>
      <c r="G1064" s="2">
        <f t="shared" si="22"/>
        <v>7755.72408</v>
      </c>
      <c r="H1064" s="2">
        <f t="shared" si="19"/>
        <v>0.16000000000349246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300</v>
      </c>
      <c r="D1124" s="1">
        <f>BILANCA!E146</f>
        <v>0</v>
      </c>
      <c r="E1124" s="1">
        <v>0</v>
      </c>
      <c r="F1124" s="1">
        <v>0</v>
      </c>
      <c r="G1124" s="2">
        <f t="shared" si="22"/>
        <v>42.3</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300</v>
      </c>
      <c r="D1137" s="1">
        <f>BILANCA!E159</f>
        <v>0</v>
      </c>
      <c r="E1137" s="1">
        <v>0</v>
      </c>
      <c r="F1137" s="1">
        <v>0</v>
      </c>
      <c r="G1137" s="2">
        <f t="shared" si="22"/>
        <v>46.2</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776926</v>
      </c>
      <c r="D1148" s="1">
        <f>BILANCA!E170</f>
        <v>900912.25</v>
      </c>
      <c r="E1148" s="1">
        <v>0</v>
      </c>
      <c r="F1148" s="1">
        <v>0</v>
      </c>
      <c r="G1148" s="2">
        <f t="shared" si="22"/>
        <v>425493.83250000002</v>
      </c>
      <c r="H1148" s="2">
        <f t="shared" si="23"/>
        <v>0.25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776926</v>
      </c>
      <c r="D1151" s="1">
        <f>BILANCA!E173</f>
        <v>900912.25</v>
      </c>
      <c r="E1151" s="1">
        <v>0</v>
      </c>
      <c r="F1151" s="1">
        <v>0</v>
      </c>
      <c r="G1151" s="2">
        <f t="shared" si="22"/>
        <v>433230.08400000003</v>
      </c>
      <c r="H1151" s="2">
        <f t="shared" si="23"/>
        <v>0.25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36784682</v>
      </c>
      <c r="D1152" s="1">
        <f>BILANCA!E175</f>
        <v>38988354.340000004</v>
      </c>
      <c r="E1152" s="1">
        <v>0</v>
      </c>
      <c r="F1152" s="1">
        <v>0</v>
      </c>
      <c r="G1152" s="2">
        <f t="shared" si="22"/>
        <v>19394675.024920002</v>
      </c>
      <c r="H1152" s="2">
        <f t="shared" si="23"/>
        <v>0.34000000357627869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7767103</v>
      </c>
      <c r="D1153" s="1">
        <f>BILANCA!E176</f>
        <v>10232936.620000001</v>
      </c>
      <c r="E1153" s="1">
        <v>0</v>
      </c>
      <c r="F1153" s="1">
        <v>0</v>
      </c>
      <c r="G1153" s="2">
        <f t="shared" si="22"/>
        <v>4799605.9608000005</v>
      </c>
      <c r="H1153" s="2">
        <f t="shared" si="23"/>
        <v>0.37999999895691872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7626600</v>
      </c>
      <c r="D1154" s="1">
        <f>BILANCA!E177</f>
        <v>10119883.57</v>
      </c>
      <c r="E1154" s="1">
        <v>0</v>
      </c>
      <c r="F1154" s="1">
        <v>0</v>
      </c>
      <c r="G1154" s="2">
        <f t="shared" si="22"/>
        <v>4765148.78094</v>
      </c>
      <c r="H1154" s="2">
        <f t="shared" si="23"/>
        <v>0.42999999970197678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651393</v>
      </c>
      <c r="D1155" s="1">
        <f>BILANCA!E178</f>
        <v>767137.32</v>
      </c>
      <c r="E1155" s="1">
        <v>0</v>
      </c>
      <c r="F1155" s="1">
        <v>0</v>
      </c>
      <c r="G1155" s="2">
        <f t="shared" si="22"/>
        <v>375934.83407999994</v>
      </c>
      <c r="H1155" s="2">
        <f t="shared" si="23"/>
        <v>0.31999999994877726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234922</v>
      </c>
      <c r="D1156" s="1">
        <f>BILANCA!E179</f>
        <v>298512.2</v>
      </c>
      <c r="E1156" s="1">
        <v>0</v>
      </c>
      <c r="F1156" s="1">
        <v>0</v>
      </c>
      <c r="G1156" s="2">
        <f t="shared" si="22"/>
        <v>143926.72719999999</v>
      </c>
      <c r="H1156" s="2">
        <f t="shared" si="23"/>
        <v>0.20000000001164153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6740285</v>
      </c>
      <c r="D1165" s="1">
        <f>BILANCA!E188</f>
        <v>9054234.0500000007</v>
      </c>
      <c r="E1165" s="1">
        <v>0</v>
      </c>
      <c r="F1165" s="1">
        <v>0</v>
      </c>
      <c r="G1165" s="2">
        <f t="shared" si="22"/>
        <v>4522473.0641999999</v>
      </c>
      <c r="H1165" s="2">
        <f t="shared" si="23"/>
        <v>5.000000074505806E-2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140503</v>
      </c>
      <c r="D1183" s="1">
        <f>BILANCA!E206</f>
        <v>113053.05</v>
      </c>
      <c r="E1183" s="1">
        <v>0</v>
      </c>
      <c r="F1183" s="1">
        <v>0</v>
      </c>
      <c r="G1183" s="2">
        <f t="shared" si="22"/>
        <v>73321.820000000007</v>
      </c>
      <c r="H1183" s="2">
        <f t="shared" si="23"/>
        <v>5.0000000002910383E-2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140503</v>
      </c>
      <c r="D1184" s="1">
        <f>BILANCA!E207</f>
        <v>113053.05</v>
      </c>
      <c r="E1184" s="1">
        <v>0</v>
      </c>
      <c r="F1184" s="1">
        <v>0</v>
      </c>
      <c r="G1184" s="2">
        <f t="shared" si="22"/>
        <v>73688.429100000008</v>
      </c>
      <c r="H1184" s="2">
        <f t="shared" si="23"/>
        <v>5.0000000002910383E-2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140503</v>
      </c>
      <c r="D1189" s="1">
        <f>BILANCA!E212</f>
        <v>113053.05</v>
      </c>
      <c r="E1189" s="1">
        <v>0</v>
      </c>
      <c r="F1189" s="1">
        <v>0</v>
      </c>
      <c r="G1189" s="2">
        <f t="shared" si="22"/>
        <v>75521.474600000001</v>
      </c>
      <c r="H1189" s="2">
        <f t="shared" si="23"/>
        <v>5.0000000002910383E-2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29017579</v>
      </c>
      <c r="D1214" s="1">
        <f>BILANCA!E237</f>
        <v>28755417.719999999</v>
      </c>
      <c r="E1214" s="1">
        <v>0</v>
      </c>
      <c r="F1214" s="1">
        <v>0</v>
      </c>
      <c r="G1214" s="2">
        <f t="shared" si="22"/>
        <v>19988063.735640001</v>
      </c>
      <c r="H1214" s="2">
        <f t="shared" si="23"/>
        <v>0.2800000011920929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29108896</v>
      </c>
      <c r="D1215" s="1">
        <f>BILANCA!E238</f>
        <v>28913580.349999998</v>
      </c>
      <c r="E1215" s="1">
        <v>0</v>
      </c>
      <c r="F1215" s="1">
        <v>0</v>
      </c>
      <c r="G1215" s="2">
        <f t="shared" si="22"/>
        <v>20169165.154399998</v>
      </c>
      <c r="H1215" s="2">
        <f t="shared" si="23"/>
        <v>0.34999999776482582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29249399</v>
      </c>
      <c r="D1216" s="1">
        <f>BILANCA!E239</f>
        <v>29026633.399999999</v>
      </c>
      <c r="E1216" s="1">
        <v>0</v>
      </c>
      <c r="F1216" s="1">
        <v>0</v>
      </c>
      <c r="G1216" s="2">
        <f t="shared" si="22"/>
        <v>20341521.1314</v>
      </c>
      <c r="H1216" s="2">
        <f t="shared" si="23"/>
        <v>0.39999999850988388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29249399</v>
      </c>
      <c r="D1217" s="1">
        <f>BILANCA!E240</f>
        <v>29026633.399999999</v>
      </c>
      <c r="E1217" s="1">
        <v>0</v>
      </c>
      <c r="F1217" s="1">
        <v>0</v>
      </c>
      <c r="G1217" s="2">
        <f t="shared" si="22"/>
        <v>20428823.797200002</v>
      </c>
      <c r="H1217" s="2">
        <f t="shared" si="23"/>
        <v>0.39999999850988388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140503</v>
      </c>
      <c r="D1219" s="1">
        <f>BILANCA!E242</f>
        <v>113053.05</v>
      </c>
      <c r="E1219" s="1">
        <v>0</v>
      </c>
      <c r="F1219" s="1">
        <v>0</v>
      </c>
      <c r="G1219" s="2">
        <f t="shared" si="22"/>
        <v>86519.747600000002</v>
      </c>
      <c r="H1219" s="2">
        <f t="shared" si="23"/>
        <v>5.0000000002910383E-2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140503</v>
      </c>
      <c r="D1220" s="1">
        <f>BILANCA!E243</f>
        <v>113053.05</v>
      </c>
      <c r="E1220" s="1">
        <v>0</v>
      </c>
      <c r="F1220" s="1">
        <v>0</v>
      </c>
      <c r="G1220" s="2">
        <f t="shared" si="22"/>
        <v>86886.356700000004</v>
      </c>
      <c r="H1220" s="2">
        <f t="shared" si="23"/>
        <v>5.0000000002910383E-2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-91617</v>
      </c>
      <c r="D1222" s="1">
        <f>BILANCA!E245</f>
        <v>-158162.63</v>
      </c>
      <c r="E1222" s="1">
        <v>0</v>
      </c>
      <c r="F1222" s="1">
        <v>0</v>
      </c>
      <c r="G1222" s="2">
        <f t="shared" si="22"/>
        <v>-97498.200140000001</v>
      </c>
      <c r="H1222" s="2">
        <f t="shared" si="23"/>
        <v>0.36999999999534339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91617</v>
      </c>
      <c r="D1227" s="1">
        <f>BILANCA!E250</f>
        <v>158162.63</v>
      </c>
      <c r="E1227" s="1">
        <v>0</v>
      </c>
      <c r="F1227" s="1">
        <v>0</v>
      </c>
      <c r="G1227" s="2">
        <f t="shared" si="22"/>
        <v>99537.911439999996</v>
      </c>
      <c r="H1227" s="2">
        <f t="shared" si="23"/>
        <v>0.36999999999534339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91617</v>
      </c>
      <c r="D1228" s="1">
        <f>BILANCA!E251</f>
        <v>158162.63</v>
      </c>
      <c r="E1228" s="1">
        <v>0</v>
      </c>
      <c r="F1228" s="1">
        <v>0</v>
      </c>
      <c r="G1228" s="2">
        <f t="shared" si="22"/>
        <v>99945.853700000007</v>
      </c>
      <c r="H1228" s="2">
        <f t="shared" si="23"/>
        <v>0.36999999999534339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300</v>
      </c>
      <c r="D1232" s="1">
        <f>BILANCA!E255</f>
        <v>0</v>
      </c>
      <c r="E1232" s="1">
        <v>0</v>
      </c>
      <c r="F1232" s="1">
        <v>0</v>
      </c>
      <c r="G1232" s="2">
        <f t="shared" si="22"/>
        <v>74.7</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300</v>
      </c>
      <c r="D1240" s="1">
        <f>BILANCA!E264</f>
        <v>0</v>
      </c>
      <c r="E1240" s="1">
        <v>0</v>
      </c>
      <c r="F1240" s="1">
        <v>0</v>
      </c>
      <c r="G1240" s="2">
        <f t="shared" si="22"/>
        <v>77.100000000000009</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23542</v>
      </c>
      <c r="D1244" s="1">
        <f>BILANCA!E268</f>
        <v>36103.839999999997</v>
      </c>
      <c r="E1244" s="1">
        <v>0</v>
      </c>
      <c r="F1244" s="1">
        <v>0</v>
      </c>
      <c r="G1244" s="2">
        <f t="shared" si="24"/>
        <v>24990.66648</v>
      </c>
      <c r="H1244" s="2">
        <f t="shared" si="23"/>
        <v>0.16000000000349246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104573</v>
      </c>
      <c r="D1263" s="1">
        <f>BILANCA!E287</f>
        <v>159695.01999999999</v>
      </c>
      <c r="E1263" s="1">
        <v>0</v>
      </c>
      <c r="F1263" s="1">
        <v>0</v>
      </c>
      <c r="G1263" s="2">
        <f t="shared" si="24"/>
        <v>118709.65120000001</v>
      </c>
      <c r="H1263" s="2">
        <f t="shared" si="23"/>
        <v>1.9999999989522621E-2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7522027</v>
      </c>
      <c r="D1264" s="1">
        <f>BILANCA!E288</f>
        <v>9960188.5500000007</v>
      </c>
      <c r="E1264" s="1">
        <v>0</v>
      </c>
      <c r="F1264" s="1">
        <v>0</v>
      </c>
      <c r="G1264" s="2">
        <f t="shared" si="24"/>
        <v>7711315.5521000009</v>
      </c>
      <c r="H1264" s="2">
        <f t="shared" si="23"/>
        <v>0.44999999925494194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140503</v>
      </c>
      <c r="D1270" s="1">
        <f>BILANCA!E294</f>
        <v>113053.05</v>
      </c>
      <c r="E1270" s="1">
        <v>0</v>
      </c>
      <c r="F1270" s="1">
        <v>0</v>
      </c>
      <c r="G1270" s="2">
        <f t="shared" si="24"/>
        <v>105216.81169999999</v>
      </c>
      <c r="H1270" s="2">
        <f t="shared" si="23"/>
        <v>5.0000000002910383E-2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6716742</v>
      </c>
      <c r="D1273" s="1">
        <f>BILANCA!E297</f>
        <v>9018130.0399999991</v>
      </c>
      <c r="E1273" s="1">
        <v>0</v>
      </c>
      <c r="F1273" s="1">
        <v>0</v>
      </c>
      <c r="G1273" s="2">
        <f t="shared" si="24"/>
        <v>7178370.6031999988</v>
      </c>
      <c r="H1273" s="2">
        <f t="shared" si="23"/>
        <v>3.9999999105930328E-2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140503</v>
      </c>
      <c r="D1287" s="1">
        <f>BILANCA!E311</f>
        <v>113053.05</v>
      </c>
      <c r="E1287" s="1">
        <v>0</v>
      </c>
      <c r="F1287" s="1">
        <v>0</v>
      </c>
      <c r="G1287" s="2">
        <f t="shared" si="24"/>
        <v>111449.1664</v>
      </c>
      <c r="H1287" s="2">
        <f t="shared" si="23"/>
        <v>5.0000000002910383E-2</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10549470</v>
      </c>
      <c r="D1322" s="1">
        <f>'RAS-funkcijski'!E28</f>
        <v>12021816.140000001</v>
      </c>
      <c r="E1322" s="1">
        <v>0</v>
      </c>
      <c r="F1322" s="1">
        <v>0</v>
      </c>
      <c r="G1322" s="2">
        <f t="shared" si="24"/>
        <v>830234.45472000004</v>
      </c>
      <c r="H1322" s="2">
        <f t="shared" si="23"/>
        <v>0.14000000059604645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10549470</v>
      </c>
      <c r="D1325" s="1">
        <f>'RAS-funkcijski'!E31</f>
        <v>12021816.140000001</v>
      </c>
      <c r="E1325" s="1">
        <v>0</v>
      </c>
      <c r="F1325" s="1">
        <v>0</v>
      </c>
      <c r="G1325" s="2">
        <f t="shared" si="24"/>
        <v>934013.76156000001</v>
      </c>
      <c r="H1325" s="2">
        <f t="shared" si="23"/>
        <v>0.14000000059604645</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10549470</v>
      </c>
      <c r="D1435" s="13">
        <f>'RAS-funkcijski'!E141</f>
        <v>12021816.140000001</v>
      </c>
      <c r="E1435" s="13">
        <v>0</v>
      </c>
      <c r="F1435" s="13">
        <v>0</v>
      </c>
      <c r="G1435" s="14">
        <f t="shared" si="24"/>
        <v>4739255.012360001</v>
      </c>
      <c r="H1435" s="14">
        <f t="shared" si="27"/>
        <v>0.14000000059604645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294639.48</v>
      </c>
      <c r="D1436" s="6">
        <f>'P-VRIO'!E5</f>
        <v>0</v>
      </c>
      <c r="E1436" s="6">
        <v>0</v>
      </c>
      <c r="F1436" s="6">
        <v>0</v>
      </c>
      <c r="G1436" s="7">
        <f t="shared" si="24"/>
        <v>294.63947999999999</v>
      </c>
      <c r="H1436" s="7">
        <f t="shared" si="27"/>
        <v>0.47999999998137355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294639.48</v>
      </c>
      <c r="D1453" s="1">
        <f>'P-VRIO'!E22</f>
        <v>0</v>
      </c>
      <c r="E1453" s="1">
        <v>0</v>
      </c>
      <c r="F1453" s="1">
        <v>0</v>
      </c>
      <c r="G1453" s="2">
        <f t="shared" si="24"/>
        <v>5303.5106399999995</v>
      </c>
      <c r="H1453" s="2">
        <f t="shared" si="27"/>
        <v>0.47999999998137355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294639.48</v>
      </c>
      <c r="D1454" s="1">
        <f>'P-VRIO'!E23</f>
        <v>0</v>
      </c>
      <c r="E1454" s="1">
        <v>0</v>
      </c>
      <c r="F1454" s="1">
        <v>0</v>
      </c>
      <c r="G1454" s="2">
        <f t="shared" si="24"/>
        <v>5598.1501199999993</v>
      </c>
      <c r="H1454" s="2">
        <f t="shared" si="27"/>
        <v>0.47999999998137355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288874.90999999997</v>
      </c>
      <c r="D1456" s="1">
        <f>'P-VRIO'!E25</f>
        <v>0</v>
      </c>
      <c r="E1456" s="1">
        <v>0</v>
      </c>
      <c r="F1456" s="1">
        <v>0</v>
      </c>
      <c r="G1456" s="2">
        <f t="shared" si="24"/>
        <v>6066.3731099999995</v>
      </c>
      <c r="H1456" s="2">
        <f t="shared" si="27"/>
        <v>9.0000000025611371E-2</v>
      </c>
      <c r="I1456" s="10">
        <f t="shared" si="30"/>
        <v>545.97358005536807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5764.57</v>
      </c>
      <c r="D1458" s="1">
        <f>'P-VRIO'!E27</f>
        <v>0</v>
      </c>
      <c r="E1458" s="1">
        <v>0</v>
      </c>
      <c r="F1458" s="1">
        <v>0</v>
      </c>
      <c r="G1458" s="2">
        <f t="shared" si="24"/>
        <v>132.58510999999999</v>
      </c>
      <c r="H1458" s="2">
        <f t="shared" si="27"/>
        <v>0.43000000000029104</v>
      </c>
      <c r="I1458" s="10">
        <f t="shared" si="30"/>
        <v>57.011597300038581</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7767103.3600000003</v>
      </c>
      <c r="D1480" s="6"/>
      <c r="E1480" s="6">
        <v>0</v>
      </c>
      <c r="F1480" s="6">
        <v>0</v>
      </c>
      <c r="G1480" s="7">
        <f t="shared" ref="G1480:G1580" si="34">B1480/1000*C1480</f>
        <v>7767.1033600000001</v>
      </c>
      <c r="H1480" s="7">
        <f t="shared" ref="H1480:H1580" si="35">ABS(C1480-ROUND(C1480,0))</f>
        <v>0.36000000033527613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15755273.479999999</v>
      </c>
      <c r="D1481" s="1">
        <v>0</v>
      </c>
      <c r="E1481" s="1">
        <v>0</v>
      </c>
      <c r="F1481" s="1">
        <v>0</v>
      </c>
      <c r="G1481" s="2">
        <f t="shared" si="34"/>
        <v>31510.546959999996</v>
      </c>
      <c r="H1481" s="2">
        <f t="shared" si="35"/>
        <v>0.47999999858438969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25638.42</v>
      </c>
      <c r="D1482" s="1">
        <v>0</v>
      </c>
      <c r="E1482" s="1">
        <v>0</v>
      </c>
      <c r="F1482" s="1">
        <v>0</v>
      </c>
      <c r="G1482" s="2">
        <f t="shared" si="34"/>
        <v>76.915259999999989</v>
      </c>
      <c r="H1482" s="2">
        <f t="shared" si="35"/>
        <v>0.41999999999825377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15729635.059999999</v>
      </c>
      <c r="D1483" s="1">
        <v>0</v>
      </c>
      <c r="E1483" s="1">
        <v>0</v>
      </c>
      <c r="F1483" s="1">
        <v>0</v>
      </c>
      <c r="G1483" s="2">
        <f t="shared" si="34"/>
        <v>62918.540239999995</v>
      </c>
      <c r="H1483" s="2">
        <f t="shared" si="35"/>
        <v>5.9999998658895493E-2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8946384.7699999996</v>
      </c>
      <c r="D1484" s="1">
        <v>0</v>
      </c>
      <c r="E1484" s="1">
        <v>0</v>
      </c>
      <c r="F1484" s="1">
        <v>0</v>
      </c>
      <c r="G1484" s="2">
        <f t="shared" si="34"/>
        <v>44731.923849999999</v>
      </c>
      <c r="H1484" s="2">
        <f t="shared" si="35"/>
        <v>0.23000000044703484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3226722.41</v>
      </c>
      <c r="D1485" s="1">
        <v>0</v>
      </c>
      <c r="E1485" s="1">
        <v>0</v>
      </c>
      <c r="F1485" s="1">
        <v>0</v>
      </c>
      <c r="G1485" s="2">
        <f t="shared" si="34"/>
        <v>19360.334460000002</v>
      </c>
      <c r="H1485" s="2">
        <f t="shared" si="35"/>
        <v>0.41000000014901161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5566.42</v>
      </c>
      <c r="D1486" s="1">
        <v>0</v>
      </c>
      <c r="E1486" s="1">
        <v>0</v>
      </c>
      <c r="F1486" s="1">
        <v>0</v>
      </c>
      <c r="G1486" s="2">
        <f t="shared" si="34"/>
        <v>38.964939999999999</v>
      </c>
      <c r="H1486" s="2">
        <f t="shared" si="35"/>
        <v>0.42000000000007276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3550961.46</v>
      </c>
      <c r="D1491" s="1">
        <v>0</v>
      </c>
      <c r="E1491" s="1">
        <v>0</v>
      </c>
      <c r="F1491" s="1">
        <v>0</v>
      </c>
      <c r="G1491" s="2">
        <f t="shared" si="34"/>
        <v>42611.537519999998</v>
      </c>
      <c r="H1491" s="2">
        <f t="shared" si="35"/>
        <v>0.4599999999627471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13289440.219999999</v>
      </c>
      <c r="D1499" s="1">
        <v>0</v>
      </c>
      <c r="E1499" s="1">
        <v>0</v>
      </c>
      <c r="F1499" s="1">
        <v>0</v>
      </c>
      <c r="G1499" s="2">
        <f t="shared" si="34"/>
        <v>265788.80439999996</v>
      </c>
      <c r="H1499" s="2">
        <f t="shared" si="35"/>
        <v>0.2199999988079071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13076.92</v>
      </c>
      <c r="D1500" s="1">
        <v>0</v>
      </c>
      <c r="E1500" s="1">
        <v>0</v>
      </c>
      <c r="F1500" s="1">
        <v>0</v>
      </c>
      <c r="G1500" s="2">
        <f t="shared" si="34"/>
        <v>274.61532</v>
      </c>
      <c r="H1500" s="2">
        <f t="shared" si="35"/>
        <v>7.999999999992724E-2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13248913.289999999</v>
      </c>
      <c r="D1501" s="1">
        <v>0</v>
      </c>
      <c r="E1501" s="1">
        <v>0</v>
      </c>
      <c r="F1501" s="1">
        <v>0</v>
      </c>
      <c r="G1501" s="2">
        <f t="shared" si="34"/>
        <v>291476.09237999999</v>
      </c>
      <c r="H1501" s="2">
        <f t="shared" si="35"/>
        <v>0.28999999910593033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8830640.8699999992</v>
      </c>
      <c r="D1502" s="1">
        <v>0</v>
      </c>
      <c r="E1502" s="1">
        <v>0</v>
      </c>
      <c r="F1502" s="1">
        <v>0</v>
      </c>
      <c r="G1502" s="2">
        <f t="shared" si="34"/>
        <v>203104.74000999998</v>
      </c>
      <c r="H1502" s="2">
        <f t="shared" si="35"/>
        <v>0.13000000081956387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3163132.16</v>
      </c>
      <c r="D1503" s="1">
        <v>0</v>
      </c>
      <c r="E1503" s="1">
        <v>0</v>
      </c>
      <c r="F1503" s="1">
        <v>0</v>
      </c>
      <c r="G1503" s="2">
        <f t="shared" si="34"/>
        <v>75915.17184000001</v>
      </c>
      <c r="H1503" s="2">
        <f t="shared" si="35"/>
        <v>0.16000000014901161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5566.42</v>
      </c>
      <c r="D1504" s="1">
        <v>0</v>
      </c>
      <c r="E1504" s="1">
        <v>0</v>
      </c>
      <c r="F1504" s="1">
        <v>0</v>
      </c>
      <c r="G1504" s="2">
        <f t="shared" si="34"/>
        <v>139.16050000000001</v>
      </c>
      <c r="H1504" s="2">
        <f t="shared" si="35"/>
        <v>0.42000000000007276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1249573.8400000001</v>
      </c>
      <c r="D1509" s="1">
        <v>0</v>
      </c>
      <c r="E1509" s="1">
        <v>0</v>
      </c>
      <c r="F1509" s="1">
        <v>0</v>
      </c>
      <c r="G1509" s="2">
        <f t="shared" si="34"/>
        <v>37487.215199999999</v>
      </c>
      <c r="H1509" s="2">
        <f t="shared" si="35"/>
        <v>0.15999999991618097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27450.01</v>
      </c>
      <c r="D1511" s="1">
        <v>0</v>
      </c>
      <c r="E1511" s="1">
        <v>0</v>
      </c>
      <c r="F1511" s="1">
        <v>0</v>
      </c>
      <c r="G1511" s="2">
        <f t="shared" si="34"/>
        <v>878.40031999999997</v>
      </c>
      <c r="H1511" s="2">
        <f t="shared" si="35"/>
        <v>9.9999999983992893E-3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27450.01</v>
      </c>
      <c r="D1515" s="1">
        <v>0</v>
      </c>
      <c r="E1515" s="1">
        <v>0</v>
      </c>
      <c r="F1515" s="1">
        <v>0</v>
      </c>
      <c r="G1515" s="2">
        <f t="shared" si="34"/>
        <v>988.20035999999982</v>
      </c>
      <c r="H1515" s="2">
        <f t="shared" si="35"/>
        <v>9.9999999983992893E-3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10232936.620000001</v>
      </c>
      <c r="D1517" s="1">
        <v>0</v>
      </c>
      <c r="E1517" s="1">
        <v>0</v>
      </c>
      <c r="F1517" s="1">
        <v>0</v>
      </c>
      <c r="G1517" s="2">
        <f t="shared" si="34"/>
        <v>388851.59156000003</v>
      </c>
      <c r="H1517" s="2">
        <f t="shared" si="35"/>
        <v>0.37999999895691872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159695.01999999999</v>
      </c>
      <c r="D1518" s="1">
        <v>0</v>
      </c>
      <c r="E1518" s="1">
        <v>0</v>
      </c>
      <c r="F1518" s="1">
        <v>0</v>
      </c>
      <c r="G1518" s="2">
        <f t="shared" si="34"/>
        <v>6228.1057799999999</v>
      </c>
      <c r="H1518" s="2">
        <f t="shared" si="35"/>
        <v>1.9999999989522621E-2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159695.01999999999</v>
      </c>
      <c r="D1524" s="1">
        <v>0</v>
      </c>
      <c r="E1524" s="1">
        <v>0</v>
      </c>
      <c r="F1524" s="1">
        <v>0</v>
      </c>
      <c r="G1524" s="2">
        <f t="shared" si="34"/>
        <v>7186.2758999999996</v>
      </c>
      <c r="H1524" s="2">
        <f t="shared" si="35"/>
        <v>1.9999999989522621E-2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159695.01999999999</v>
      </c>
      <c r="D1530" s="1">
        <v>0</v>
      </c>
      <c r="E1530" s="1">
        <v>0</v>
      </c>
      <c r="F1530" s="1">
        <v>0</v>
      </c>
      <c r="G1530" s="2">
        <f t="shared" si="34"/>
        <v>8144.4460199999985</v>
      </c>
      <c r="H1530" s="2">
        <f t="shared" si="35"/>
        <v>1.9999999989522621E-2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159695.01999999999</v>
      </c>
      <c r="D1531" s="1">
        <v>0</v>
      </c>
      <c r="E1531" s="1">
        <v>0</v>
      </c>
      <c r="F1531" s="1">
        <v>0</v>
      </c>
      <c r="G1531" s="2">
        <f t="shared" si="34"/>
        <v>8304.1410399999986</v>
      </c>
      <c r="H1531" s="2">
        <f t="shared" si="35"/>
        <v>1.9999999989522621E-2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10073241.6</v>
      </c>
      <c r="D1576" s="1">
        <v>0</v>
      </c>
      <c r="E1576" s="1">
        <v>0</v>
      </c>
      <c r="F1576" s="1">
        <v>0</v>
      </c>
      <c r="G1576" s="2">
        <f t="shared" si="34"/>
        <v>977104.43519999995</v>
      </c>
      <c r="H1576" s="2">
        <f t="shared" si="35"/>
        <v>0.40000000037252903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36104.01</v>
      </c>
      <c r="D1577" s="1">
        <v>0</v>
      </c>
      <c r="E1577" s="1">
        <v>0</v>
      </c>
      <c r="F1577" s="1">
        <v>0</v>
      </c>
      <c r="G1577" s="2">
        <f t="shared" si="34"/>
        <v>3538.1929800000003</v>
      </c>
      <c r="H1577" s="2">
        <f t="shared" si="35"/>
        <v>1.0000000002037268E-2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9924084.5399999991</v>
      </c>
      <c r="D1578" s="1">
        <v>0</v>
      </c>
      <c r="E1578" s="1">
        <v>0</v>
      </c>
      <c r="F1578" s="1">
        <v>0</v>
      </c>
      <c r="G1578" s="2">
        <f t="shared" si="34"/>
        <v>982484.36945999996</v>
      </c>
      <c r="H1578" s="2">
        <f t="shared" si="35"/>
        <v>0.46000000089406967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113053.05</v>
      </c>
      <c r="D1580" s="13">
        <v>0</v>
      </c>
      <c r="E1580" s="13">
        <v>0</v>
      </c>
      <c r="F1580" s="13">
        <v>0</v>
      </c>
      <c r="G1580" s="14">
        <f t="shared" si="34"/>
        <v>11418.358050000001</v>
      </c>
      <c r="H1580" s="14">
        <f t="shared" si="35"/>
        <v>5.0000000002910383E-2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20809</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10330680</v>
      </c>
      <c r="I16" s="172">
        <f>'PR-RAS'!E6</f>
        <v>11982720.939999999</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10404470</v>
      </c>
      <c r="I17" s="172">
        <f>'PR-RAS'!E151</f>
        <v>12021816.140000001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91617</v>
      </c>
      <c r="I19" s="173">
        <f>'PR-RAS'!E646</f>
        <v>158162.63000000088</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29249399</v>
      </c>
      <c r="I20" s="175">
        <f>BILANCA!E7</f>
        <v>29026633.399999999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7535283</v>
      </c>
      <c r="I21" s="177">
        <f>BILANCA!E68</f>
        <v>9961720.9399999995</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7767103</v>
      </c>
      <c r="I22" s="177">
        <f>BILANCA!E176</f>
        <v>10232936.620000001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29017579</v>
      </c>
      <c r="I23" s="179">
        <f>BILANCA!E237</f>
        <v>28755417.719999999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10549470</v>
      </c>
      <c r="I28" s="181">
        <f>'RAS-funkcijski'!E141</f>
        <v>12021816.140000001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294639.48</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294639.48</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7767103.3600000003</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10232936.620000001</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159695.01999999999</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10073241.6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40" zoomScaleNormal="100" workbookViewId="0">
      <selection activeCell="E151" sqref="E15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10330680</v>
      </c>
      <c r="E6" s="53">
        <f>E7+E44+E50+E82+E106+E124+E133+E139</f>
        <v>11982720.939999999</v>
      </c>
      <c r="F6" s="54">
        <f t="shared" ref="F6:F131" si="0">IF(D6&lt;&gt;0,IF(E6/D6&gt;=100,"&gt;&gt;100",E6/D6*100),"-")</f>
        <v>115.99159919772947</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0</v>
      </c>
      <c r="E50" s="53">
        <f>E51+E54+E59+E62+E65+E68+E71+E74+E77</f>
        <v>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3655</v>
      </c>
      <c r="E106" s="53">
        <f t="shared" si="23"/>
        <v>3655</v>
      </c>
      <c r="F106" s="54">
        <f t="shared" si="0"/>
        <v>100</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3655</v>
      </c>
      <c r="E112" s="53">
        <f t="shared" si="25"/>
        <v>3655</v>
      </c>
      <c r="F112" s="54">
        <f t="shared" si="0"/>
        <v>100</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3655</v>
      </c>
      <c r="E117" s="244">
        <v>3655</v>
      </c>
      <c r="F117" s="54">
        <f t="shared" si="0"/>
        <v>100</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1924</v>
      </c>
      <c r="E124" s="53">
        <f t="shared" si="27"/>
        <v>2960</v>
      </c>
      <c r="F124" s="54">
        <f t="shared" si="0"/>
        <v>153.84615384615387</v>
      </c>
    </row>
    <row r="125" spans="1:6" ht="12.75" customHeight="1" x14ac:dyDescent="0.2">
      <c r="A125" s="55">
        <v>661</v>
      </c>
      <c r="B125" s="88" t="s">
        <v>293</v>
      </c>
      <c r="C125" s="52" t="s">
        <v>294</v>
      </c>
      <c r="D125" s="53">
        <f t="shared" ref="D125:E125" si="28">SUM(D126:D127)</f>
        <v>1924</v>
      </c>
      <c r="E125" s="53">
        <f t="shared" si="28"/>
        <v>2960</v>
      </c>
      <c r="F125" s="54">
        <f t="shared" si="0"/>
        <v>153.84615384615387</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1924</v>
      </c>
      <c r="E127" s="244">
        <v>2960</v>
      </c>
      <c r="F127" s="54">
        <f t="shared" si="0"/>
        <v>153.84615384615387</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10325101</v>
      </c>
      <c r="E133" s="53">
        <f t="shared" si="30"/>
        <v>11976105.939999999</v>
      </c>
      <c r="F133" s="54">
        <f t="shared" ref="F133:F223" si="31">IF(D133&lt;&gt;0,IF(E133/D133&gt;=100,"&gt;&gt;100",E133/D133*100),"-")</f>
        <v>115.99020619749869</v>
      </c>
    </row>
    <row r="134" spans="1:6" ht="24" x14ac:dyDescent="0.2">
      <c r="A134" s="55">
        <v>671</v>
      </c>
      <c r="B134" s="234" t="s">
        <v>311</v>
      </c>
      <c r="C134" s="52" t="s">
        <v>312</v>
      </c>
      <c r="D134" s="53">
        <f t="shared" ref="D134:E134" si="32">SUM(D135:D137)</f>
        <v>10325101</v>
      </c>
      <c r="E134" s="53">
        <f t="shared" si="32"/>
        <v>11976105.939999999</v>
      </c>
      <c r="F134" s="54">
        <f t="shared" si="31"/>
        <v>115.99020619749869</v>
      </c>
    </row>
    <row r="135" spans="1:6" ht="12.75" customHeight="1" x14ac:dyDescent="0.2">
      <c r="A135" s="55">
        <v>6711</v>
      </c>
      <c r="B135" s="87" t="s">
        <v>313</v>
      </c>
      <c r="C135" s="52" t="s">
        <v>314</v>
      </c>
      <c r="D135" s="244">
        <v>10317295</v>
      </c>
      <c r="E135" s="244">
        <v>11948655.93</v>
      </c>
      <c r="F135" s="54">
        <f t="shared" si="31"/>
        <v>115.8119054461465</v>
      </c>
    </row>
    <row r="136" spans="1:6" ht="24" x14ac:dyDescent="0.2">
      <c r="A136" s="55">
        <v>6712</v>
      </c>
      <c r="B136" s="234" t="s">
        <v>315</v>
      </c>
      <c r="C136" s="52" t="s">
        <v>316</v>
      </c>
      <c r="D136" s="244">
        <v>7806</v>
      </c>
      <c r="E136" s="244">
        <v>27450.01</v>
      </c>
      <c r="F136" s="54">
        <f t="shared" si="31"/>
        <v>351.6527030489367</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10404470</v>
      </c>
      <c r="E151" s="53">
        <f t="shared" si="35"/>
        <v>12021816.140000001</v>
      </c>
      <c r="F151" s="54">
        <f t="shared" si="31"/>
        <v>115.54472395037902</v>
      </c>
    </row>
    <row r="152" spans="1:6" ht="12.75" customHeight="1" x14ac:dyDescent="0.2">
      <c r="A152" s="55">
        <v>31</v>
      </c>
      <c r="B152" s="87" t="s">
        <v>346</v>
      </c>
      <c r="C152" s="52" t="s">
        <v>347</v>
      </c>
      <c r="D152" s="53">
        <f t="shared" ref="D152:E152" si="36">D153+D158+D159</f>
        <v>8082827</v>
      </c>
      <c r="E152" s="53">
        <f t="shared" si="36"/>
        <v>8797769.4800000004</v>
      </c>
      <c r="F152" s="54">
        <f t="shared" si="31"/>
        <v>108.8452032933527</v>
      </c>
    </row>
    <row r="153" spans="1:6" ht="12.75" customHeight="1" x14ac:dyDescent="0.2">
      <c r="A153" s="55">
        <v>311</v>
      </c>
      <c r="B153" s="87" t="s">
        <v>348</v>
      </c>
      <c r="C153" s="52" t="s">
        <v>349</v>
      </c>
      <c r="D153" s="53">
        <f t="shared" ref="D153:E153" si="37">SUM(D154:D157)</f>
        <v>6763596</v>
      </c>
      <c r="E153" s="53">
        <f t="shared" si="37"/>
        <v>7352232.25</v>
      </c>
      <c r="F153" s="54">
        <f t="shared" si="31"/>
        <v>108.70300724644109</v>
      </c>
    </row>
    <row r="154" spans="1:6" ht="12.75" customHeight="1" x14ac:dyDescent="0.2">
      <c r="A154" s="55">
        <v>3111</v>
      </c>
      <c r="B154" s="87" t="s">
        <v>350</v>
      </c>
      <c r="C154" s="52" t="s">
        <v>351</v>
      </c>
      <c r="D154" s="244">
        <v>6672759</v>
      </c>
      <c r="E154" s="244">
        <v>7265291.0800000001</v>
      </c>
      <c r="F154" s="54">
        <f t="shared" si="31"/>
        <v>108.87986633415055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90837</v>
      </c>
      <c r="E156" s="244">
        <v>86941.17</v>
      </c>
      <c r="F156" s="54">
        <f t="shared" si="31"/>
        <v>95.711185970474588</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240106</v>
      </c>
      <c r="E158" s="244">
        <v>274758.65999999997</v>
      </c>
      <c r="F158" s="54">
        <f t="shared" si="31"/>
        <v>114.43223409660732</v>
      </c>
    </row>
    <row r="159" spans="1:6" ht="12.75" customHeight="1" x14ac:dyDescent="0.2">
      <c r="A159" s="55">
        <v>313</v>
      </c>
      <c r="B159" s="87" t="s">
        <v>360</v>
      </c>
      <c r="C159" s="52" t="s">
        <v>361</v>
      </c>
      <c r="D159" s="53">
        <f t="shared" ref="D159:E159" si="38">SUM(D160:D162)</f>
        <v>1079125</v>
      </c>
      <c r="E159" s="53">
        <f t="shared" si="38"/>
        <v>1170778.57</v>
      </c>
      <c r="F159" s="54">
        <f t="shared" si="31"/>
        <v>108.49332283099736</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1079125</v>
      </c>
      <c r="E161" s="244">
        <v>1170778.57</v>
      </c>
      <c r="F161" s="54">
        <f t="shared" si="31"/>
        <v>108.49332283099736</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2319335</v>
      </c>
      <c r="E163" s="53">
        <f t="shared" si="39"/>
        <v>3218480.2399999998</v>
      </c>
      <c r="F163" s="54">
        <f t="shared" si="31"/>
        <v>138.76737254428531</v>
      </c>
    </row>
    <row r="164" spans="1:6" ht="12.75" customHeight="1" x14ac:dyDescent="0.2">
      <c r="A164" s="55">
        <v>321</v>
      </c>
      <c r="B164" s="87" t="s">
        <v>369</v>
      </c>
      <c r="C164" s="52" t="s">
        <v>370</v>
      </c>
      <c r="D164" s="53">
        <f t="shared" ref="D164:E164" si="40">SUM(D165:D168)</f>
        <v>402123</v>
      </c>
      <c r="E164" s="53">
        <f t="shared" si="40"/>
        <v>488733.08999999997</v>
      </c>
      <c r="F164" s="54">
        <f t="shared" si="31"/>
        <v>121.53820845860595</v>
      </c>
    </row>
    <row r="165" spans="1:6" ht="12.75" customHeight="1" x14ac:dyDescent="0.2">
      <c r="A165" s="55">
        <v>3211</v>
      </c>
      <c r="B165" s="87" t="s">
        <v>371</v>
      </c>
      <c r="C165" s="52" t="s">
        <v>372</v>
      </c>
      <c r="D165" s="244">
        <v>27943</v>
      </c>
      <c r="E165" s="244">
        <v>29692.33</v>
      </c>
      <c r="F165" s="54">
        <f t="shared" si="31"/>
        <v>106.26035142969616</v>
      </c>
    </row>
    <row r="166" spans="1:6" ht="12.75" customHeight="1" x14ac:dyDescent="0.2">
      <c r="A166" s="55">
        <v>3212</v>
      </c>
      <c r="B166" s="87" t="s">
        <v>373</v>
      </c>
      <c r="C166" s="52" t="s">
        <v>374</v>
      </c>
      <c r="D166" s="244">
        <v>364436</v>
      </c>
      <c r="E166" s="244">
        <v>451800.6</v>
      </c>
      <c r="F166" s="54">
        <f t="shared" si="31"/>
        <v>123.97254936394869</v>
      </c>
    </row>
    <row r="167" spans="1:6" ht="12.75" customHeight="1" x14ac:dyDescent="0.2">
      <c r="A167" s="55">
        <v>3213</v>
      </c>
      <c r="B167" s="87" t="s">
        <v>375</v>
      </c>
      <c r="C167" s="52" t="s">
        <v>376</v>
      </c>
      <c r="D167" s="244">
        <v>3110</v>
      </c>
      <c r="E167" s="244">
        <v>5788.6</v>
      </c>
      <c r="F167" s="54">
        <f t="shared" si="31"/>
        <v>186.12861736334406</v>
      </c>
    </row>
    <row r="168" spans="1:6" ht="12.75" customHeight="1" x14ac:dyDescent="0.2">
      <c r="A168" s="55">
        <v>3214</v>
      </c>
      <c r="B168" s="87" t="s">
        <v>377</v>
      </c>
      <c r="C168" s="52" t="s">
        <v>378</v>
      </c>
      <c r="D168" s="244">
        <v>6634</v>
      </c>
      <c r="E168" s="244">
        <v>1451.56</v>
      </c>
      <c r="F168" s="54">
        <f t="shared" si="31"/>
        <v>21.880615013566477</v>
      </c>
    </row>
    <row r="169" spans="1:6" ht="12.75" customHeight="1" x14ac:dyDescent="0.2">
      <c r="A169" s="55">
        <v>322</v>
      </c>
      <c r="B169" s="87" t="s">
        <v>379</v>
      </c>
      <c r="C169" s="52" t="s">
        <v>380</v>
      </c>
      <c r="D169" s="53">
        <f t="shared" ref="D169:E169" si="41">SUM(D170:D176)</f>
        <v>465967</v>
      </c>
      <c r="E169" s="53">
        <f t="shared" si="41"/>
        <v>798849.62</v>
      </c>
      <c r="F169" s="54">
        <f t="shared" si="31"/>
        <v>171.43909761850088</v>
      </c>
    </row>
    <row r="170" spans="1:6" ht="12.75" customHeight="1" x14ac:dyDescent="0.2">
      <c r="A170" s="55">
        <v>3221</v>
      </c>
      <c r="B170" s="87" t="s">
        <v>381</v>
      </c>
      <c r="C170" s="52" t="s">
        <v>382</v>
      </c>
      <c r="D170" s="244">
        <v>119044</v>
      </c>
      <c r="E170" s="244">
        <v>102316.68</v>
      </c>
      <c r="F170" s="54">
        <f t="shared" si="31"/>
        <v>85.948624038170749</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324594</v>
      </c>
      <c r="E172" s="244">
        <v>689107.43</v>
      </c>
      <c r="F172" s="54">
        <f t="shared" si="31"/>
        <v>212.2982649093945</v>
      </c>
    </row>
    <row r="173" spans="1:6" ht="12.75" customHeight="1" x14ac:dyDescent="0.2">
      <c r="A173" s="55">
        <v>3224</v>
      </c>
      <c r="B173" s="87" t="s">
        <v>387</v>
      </c>
      <c r="C173" s="52" t="s">
        <v>388</v>
      </c>
      <c r="D173" s="244">
        <v>1672</v>
      </c>
      <c r="E173" s="244">
        <v>1660.94</v>
      </c>
      <c r="F173" s="54">
        <f t="shared" si="31"/>
        <v>99.338516746411486</v>
      </c>
    </row>
    <row r="174" spans="1:6" ht="12.75" customHeight="1" x14ac:dyDescent="0.2">
      <c r="A174" s="55">
        <v>3225</v>
      </c>
      <c r="B174" s="87" t="s">
        <v>389</v>
      </c>
      <c r="C174" s="52" t="s">
        <v>390</v>
      </c>
      <c r="D174" s="244">
        <v>12726</v>
      </c>
      <c r="E174" s="244">
        <v>5764.57</v>
      </c>
      <c r="F174" s="54">
        <f t="shared" si="31"/>
        <v>45.297579757975797</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7931</v>
      </c>
      <c r="E176" s="244"/>
      <c r="F176" s="54">
        <f t="shared" si="31"/>
        <v>0</v>
      </c>
    </row>
    <row r="177" spans="1:6" ht="12.75" customHeight="1" x14ac:dyDescent="0.2">
      <c r="A177" s="55">
        <v>323</v>
      </c>
      <c r="B177" s="87" t="s">
        <v>395</v>
      </c>
      <c r="C177" s="52" t="s">
        <v>396</v>
      </c>
      <c r="D177" s="53">
        <f t="shared" ref="D177:E177" si="42">SUM(D178:D186)</f>
        <v>1425449</v>
      </c>
      <c r="E177" s="53">
        <f t="shared" si="42"/>
        <v>1881617.5699999998</v>
      </c>
      <c r="F177" s="54">
        <f t="shared" si="31"/>
        <v>132.00174611648677</v>
      </c>
    </row>
    <row r="178" spans="1:6" ht="12.75" customHeight="1" x14ac:dyDescent="0.2">
      <c r="A178" s="55">
        <v>3231</v>
      </c>
      <c r="B178" s="87" t="s">
        <v>397</v>
      </c>
      <c r="C178" s="52" t="s">
        <v>398</v>
      </c>
      <c r="D178" s="244">
        <v>177864</v>
      </c>
      <c r="E178" s="244">
        <v>204766.67</v>
      </c>
      <c r="F178" s="54">
        <f t="shared" si="31"/>
        <v>115.12541604821662</v>
      </c>
    </row>
    <row r="179" spans="1:6" ht="12.75" customHeight="1" x14ac:dyDescent="0.2">
      <c r="A179" s="55">
        <v>3232</v>
      </c>
      <c r="B179" s="87" t="s">
        <v>399</v>
      </c>
      <c r="C179" s="52" t="s">
        <v>400</v>
      </c>
      <c r="D179" s="244">
        <v>176779</v>
      </c>
      <c r="E179" s="244">
        <v>126808.07</v>
      </c>
      <c r="F179" s="54">
        <f t="shared" si="31"/>
        <v>71.732541761182048</v>
      </c>
    </row>
    <row r="180" spans="1:6" ht="12.75" customHeight="1" x14ac:dyDescent="0.2">
      <c r="A180" s="55">
        <v>3233</v>
      </c>
      <c r="B180" s="87" t="s">
        <v>401</v>
      </c>
      <c r="C180" s="52" t="s">
        <v>402</v>
      </c>
      <c r="D180" s="244">
        <v>14904</v>
      </c>
      <c r="E180" s="244">
        <v>14904</v>
      </c>
      <c r="F180" s="54">
        <f t="shared" si="31"/>
        <v>100</v>
      </c>
    </row>
    <row r="181" spans="1:6" ht="12.75" customHeight="1" x14ac:dyDescent="0.2">
      <c r="A181" s="55">
        <v>3234</v>
      </c>
      <c r="B181" s="87" t="s">
        <v>403</v>
      </c>
      <c r="C181" s="52" t="s">
        <v>404</v>
      </c>
      <c r="D181" s="244">
        <v>72825</v>
      </c>
      <c r="E181" s="244">
        <v>71641.98</v>
      </c>
      <c r="F181" s="54">
        <f t="shared" si="31"/>
        <v>98.375530381050453</v>
      </c>
    </row>
    <row r="182" spans="1:6" ht="12.75" customHeight="1" x14ac:dyDescent="0.2">
      <c r="A182" s="55">
        <v>3235</v>
      </c>
      <c r="B182" s="87" t="s">
        <v>405</v>
      </c>
      <c r="C182" s="52" t="s">
        <v>406</v>
      </c>
      <c r="D182" s="244">
        <v>5242</v>
      </c>
      <c r="E182" s="244">
        <v>19277.849999999999</v>
      </c>
      <c r="F182" s="54">
        <f t="shared" si="31"/>
        <v>367.7575352918733</v>
      </c>
    </row>
    <row r="183" spans="1:6" ht="12.75" customHeight="1" x14ac:dyDescent="0.2">
      <c r="A183" s="55">
        <v>3236</v>
      </c>
      <c r="B183" s="87" t="s">
        <v>407</v>
      </c>
      <c r="C183" s="52" t="s">
        <v>408</v>
      </c>
      <c r="D183" s="244">
        <v>12655</v>
      </c>
      <c r="E183" s="244">
        <v>25616.61</v>
      </c>
      <c r="F183" s="54">
        <f t="shared" si="31"/>
        <v>202.42283682338999</v>
      </c>
    </row>
    <row r="184" spans="1:6" ht="12.75" customHeight="1" x14ac:dyDescent="0.2">
      <c r="A184" s="55">
        <v>3237</v>
      </c>
      <c r="B184" s="87" t="s">
        <v>409</v>
      </c>
      <c r="C184" s="52" t="s">
        <v>410</v>
      </c>
      <c r="D184" s="244">
        <v>963759</v>
      </c>
      <c r="E184" s="244">
        <v>1416338.99</v>
      </c>
      <c r="F184" s="54">
        <f t="shared" si="31"/>
        <v>146.95987171066625</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v>1421</v>
      </c>
      <c r="E186" s="244">
        <v>2263.4</v>
      </c>
      <c r="F186" s="54">
        <f t="shared" si="31"/>
        <v>159.28219563687546</v>
      </c>
    </row>
    <row r="187" spans="1:6" ht="12.75" customHeight="1" x14ac:dyDescent="0.2">
      <c r="A187" s="55">
        <v>324</v>
      </c>
      <c r="B187" s="87" t="s">
        <v>415</v>
      </c>
      <c r="C187" s="52" t="s">
        <v>416</v>
      </c>
      <c r="D187" s="244">
        <v>15335</v>
      </c>
      <c r="E187" s="244">
        <v>37644.730000000003</v>
      </c>
      <c r="F187" s="54">
        <f t="shared" si="31"/>
        <v>245.4824258232801</v>
      </c>
    </row>
    <row r="188" spans="1:6" ht="12.75" customHeight="1" x14ac:dyDescent="0.2">
      <c r="A188" s="55">
        <v>329</v>
      </c>
      <c r="B188" s="87" t="s">
        <v>417</v>
      </c>
      <c r="C188" s="52" t="s">
        <v>418</v>
      </c>
      <c r="D188" s="53">
        <f t="shared" ref="D188:E188" si="43">SUM(D189:D195)</f>
        <v>10461</v>
      </c>
      <c r="E188" s="53">
        <f t="shared" si="43"/>
        <v>11635.23</v>
      </c>
      <c r="F188" s="54">
        <f t="shared" si="31"/>
        <v>111.22483510180669</v>
      </c>
    </row>
    <row r="189" spans="1:6" ht="12.75" customHeight="1" x14ac:dyDescent="0.2">
      <c r="A189" s="55">
        <v>3291</v>
      </c>
      <c r="B189" s="234" t="s">
        <v>419</v>
      </c>
      <c r="C189" s="52" t="s">
        <v>420</v>
      </c>
      <c r="D189" s="244">
        <v>3655</v>
      </c>
      <c r="E189" s="244">
        <v>3655</v>
      </c>
      <c r="F189" s="54">
        <f t="shared" si="31"/>
        <v>100</v>
      </c>
    </row>
    <row r="190" spans="1:6" ht="12.75" customHeight="1" x14ac:dyDescent="0.2">
      <c r="A190" s="55">
        <v>3292</v>
      </c>
      <c r="B190" s="87" t="s">
        <v>421</v>
      </c>
      <c r="C190" s="52" t="s">
        <v>422</v>
      </c>
      <c r="D190" s="244">
        <v>2588</v>
      </c>
      <c r="E190" s="244">
        <v>2946.29</v>
      </c>
      <c r="F190" s="54">
        <f t="shared" si="31"/>
        <v>113.84428129829985</v>
      </c>
    </row>
    <row r="191" spans="1:6" ht="12.75" customHeight="1" x14ac:dyDescent="0.2">
      <c r="A191" s="55">
        <v>3293</v>
      </c>
      <c r="B191" s="87" t="s">
        <v>423</v>
      </c>
      <c r="C191" s="52" t="s">
        <v>424</v>
      </c>
      <c r="D191" s="244">
        <v>1956</v>
      </c>
      <c r="E191" s="244">
        <v>2262.04</v>
      </c>
      <c r="F191" s="54">
        <f t="shared" si="31"/>
        <v>115.64621676891616</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2262</v>
      </c>
      <c r="E195" s="244">
        <v>2771.9</v>
      </c>
      <c r="F195" s="54">
        <f t="shared" si="31"/>
        <v>122.54199823165341</v>
      </c>
    </row>
    <row r="196" spans="1:6" ht="12.75" customHeight="1" x14ac:dyDescent="0.2">
      <c r="A196" s="55">
        <v>34</v>
      </c>
      <c r="B196" s="234" t="s">
        <v>433</v>
      </c>
      <c r="C196" s="52" t="s">
        <v>434</v>
      </c>
      <c r="D196" s="53">
        <f t="shared" ref="D196:E196" si="44">D197+D202+D210</f>
        <v>2308</v>
      </c>
      <c r="E196" s="53">
        <f t="shared" si="44"/>
        <v>5566.42</v>
      </c>
      <c r="F196" s="54">
        <f t="shared" si="31"/>
        <v>241.17937608318888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707</v>
      </c>
      <c r="E202" s="53">
        <f t="shared" si="46"/>
        <v>3775.67</v>
      </c>
      <c r="F202" s="54">
        <f t="shared" si="31"/>
        <v>534.04101838755298</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v>707</v>
      </c>
      <c r="E208" s="244">
        <v>3775.67</v>
      </c>
      <c r="F208" s="54">
        <f t="shared" si="31"/>
        <v>534.04101838755298</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1601</v>
      </c>
      <c r="E210" s="53">
        <f t="shared" si="47"/>
        <v>1790.75</v>
      </c>
      <c r="F210" s="54">
        <f t="shared" si="31"/>
        <v>111.85196752029982</v>
      </c>
    </row>
    <row r="211" spans="1:6" ht="12.75" customHeight="1" x14ac:dyDescent="0.2">
      <c r="A211" s="55">
        <v>3431</v>
      </c>
      <c r="B211" s="234" t="s">
        <v>463</v>
      </c>
      <c r="C211" s="52" t="s">
        <v>464</v>
      </c>
      <c r="D211" s="244">
        <v>1601</v>
      </c>
      <c r="E211" s="244">
        <v>1790.75</v>
      </c>
      <c r="F211" s="54">
        <f t="shared" si="31"/>
        <v>111.85196752029982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10404470</v>
      </c>
      <c r="E289" s="53">
        <f t="shared" si="79"/>
        <v>12021816.140000001</v>
      </c>
      <c r="F289" s="54">
        <f t="shared" si="76"/>
        <v>115.54472395037902</v>
      </c>
    </row>
    <row r="290" spans="1:6" ht="12.75" customHeight="1" x14ac:dyDescent="0.2">
      <c r="A290" s="55" t="s">
        <v>606</v>
      </c>
      <c r="B290" s="87" t="s">
        <v>617</v>
      </c>
      <c r="C290" s="52" t="s">
        <v>618</v>
      </c>
      <c r="D290" s="53">
        <f>IF(D6&gt;=D289,D6-D289,0)</f>
        <v>0</v>
      </c>
      <c r="E290" s="53">
        <f>IF(E6&gt;=E289,E6-E289,0)</f>
        <v>0</v>
      </c>
      <c r="F290" s="54" t="str">
        <f t="shared" si="76"/>
        <v>-</v>
      </c>
    </row>
    <row r="291" spans="1:6" ht="12.75" customHeight="1" x14ac:dyDescent="0.2">
      <c r="A291" s="55" t="s">
        <v>606</v>
      </c>
      <c r="B291" s="87" t="s">
        <v>619</v>
      </c>
      <c r="C291" s="52" t="s">
        <v>620</v>
      </c>
      <c r="D291" s="53">
        <f>IF(D289&gt;=D6,D289-D6,0)</f>
        <v>73790</v>
      </c>
      <c r="E291" s="53">
        <f>IF(E289&gt;=E6,E289-E6,0)</f>
        <v>39095.200000001118</v>
      </c>
      <c r="F291" s="54">
        <f t="shared" si="76"/>
        <v>52.981704838055457</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v>13330</v>
      </c>
      <c r="E293" s="244">
        <v>91617.42</v>
      </c>
      <c r="F293" s="54">
        <f t="shared" si="76"/>
        <v>687.30247561890474</v>
      </c>
    </row>
    <row r="294" spans="1:6" ht="12.75" customHeight="1" x14ac:dyDescent="0.2">
      <c r="A294" s="55">
        <v>96</v>
      </c>
      <c r="B294" s="87" t="s">
        <v>625</v>
      </c>
      <c r="C294" s="52" t="s">
        <v>626</v>
      </c>
      <c r="D294" s="244">
        <v>300</v>
      </c>
      <c r="E294" s="244"/>
      <c r="F294" s="54">
        <f t="shared" si="76"/>
        <v>0</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145000</v>
      </c>
      <c r="E350" s="53">
        <f t="shared" si="95"/>
        <v>0</v>
      </c>
      <c r="F350" s="54">
        <f t="shared" si="81"/>
        <v>0</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145000</v>
      </c>
      <c r="E363" s="53">
        <f t="shared" si="99"/>
        <v>0</v>
      </c>
      <c r="F363" s="54">
        <f t="shared" si="81"/>
        <v>0</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0</v>
      </c>
      <c r="E369" s="53">
        <f t="shared" si="101"/>
        <v>0</v>
      </c>
      <c r="F369" s="54" t="str">
        <f t="shared" si="81"/>
        <v>-</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c r="E376" s="244"/>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145000</v>
      </c>
      <c r="E378" s="53">
        <f t="shared" si="102"/>
        <v>0</v>
      </c>
      <c r="F378" s="54">
        <f t="shared" si="81"/>
        <v>0</v>
      </c>
    </row>
    <row r="379" spans="1:6" ht="12.75" customHeight="1" x14ac:dyDescent="0.2">
      <c r="A379" s="55">
        <v>4231</v>
      </c>
      <c r="B379" s="87" t="s">
        <v>690</v>
      </c>
      <c r="C379" s="52" t="s">
        <v>775</v>
      </c>
      <c r="D379" s="244">
        <v>145000</v>
      </c>
      <c r="E379" s="244"/>
      <c r="F379" s="54">
        <f t="shared" si="81"/>
        <v>0</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145000</v>
      </c>
      <c r="E408" s="53">
        <f t="shared" si="111"/>
        <v>0</v>
      </c>
      <c r="F408" s="54">
        <f t="shared" si="81"/>
        <v>0</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10330680</v>
      </c>
      <c r="E412" s="53">
        <f>E6+E298</f>
        <v>11982720.939999999</v>
      </c>
      <c r="F412" s="54">
        <f t="shared" si="81"/>
        <v>115.99159919772947</v>
      </c>
    </row>
    <row r="413" spans="1:6" ht="12.75" customHeight="1" x14ac:dyDescent="0.2">
      <c r="A413" s="55" t="s">
        <v>606</v>
      </c>
      <c r="B413" s="87" t="s">
        <v>829</v>
      </c>
      <c r="C413" s="52" t="s">
        <v>830</v>
      </c>
      <c r="D413" s="53">
        <f t="shared" ref="D413:E413" si="112">D289+D350</f>
        <v>10549470</v>
      </c>
      <c r="E413" s="53">
        <f t="shared" si="112"/>
        <v>12021816.140000001</v>
      </c>
      <c r="F413" s="54">
        <f t="shared" si="81"/>
        <v>113.95658871962289</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218790</v>
      </c>
      <c r="E415" s="53">
        <f t="shared" si="114"/>
        <v>39095.200000001118</v>
      </c>
      <c r="F415" s="54">
        <f t="shared" si="81"/>
        <v>17.868823986471554</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13330</v>
      </c>
      <c r="E417" s="53">
        <f t="shared" si="116"/>
        <v>91617.42</v>
      </c>
      <c r="F417" s="54">
        <f t="shared" si="81"/>
        <v>687.30247561890474</v>
      </c>
    </row>
    <row r="418" spans="1:6" ht="12.75" customHeight="1" x14ac:dyDescent="0.2">
      <c r="A418" s="57" t="s">
        <v>840</v>
      </c>
      <c r="B418" s="235" t="s">
        <v>841</v>
      </c>
      <c r="C418" s="58" t="s">
        <v>842</v>
      </c>
      <c r="D418" s="64">
        <f t="shared" ref="D418:E418" si="117">D294+D411</f>
        <v>300</v>
      </c>
      <c r="E418" s="64">
        <f t="shared" si="117"/>
        <v>0</v>
      </c>
      <c r="F418" s="59">
        <f t="shared" si="81"/>
        <v>0</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145000</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145000</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145000</v>
      </c>
      <c r="E495" s="53">
        <f t="shared" si="140"/>
        <v>0</v>
      </c>
      <c r="F495" s="54">
        <f t="shared" si="119"/>
        <v>0</v>
      </c>
    </row>
    <row r="496" spans="1:6" ht="12.75" customHeight="1" x14ac:dyDescent="0.2">
      <c r="A496" s="55">
        <v>8443</v>
      </c>
      <c r="B496" s="87" t="s">
        <v>996</v>
      </c>
      <c r="C496" s="52" t="s">
        <v>997</v>
      </c>
      <c r="D496" s="244">
        <v>145000</v>
      </c>
      <c r="E496" s="244"/>
      <c r="F496" s="54">
        <f t="shared" si="119"/>
        <v>0</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4497</v>
      </c>
      <c r="E528" s="53">
        <f t="shared" si="148"/>
        <v>27450.01</v>
      </c>
      <c r="F528" s="54">
        <f t="shared" si="119"/>
        <v>610.40716032910825</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4497</v>
      </c>
      <c r="E593" s="53">
        <f t="shared" si="167"/>
        <v>27450.01</v>
      </c>
      <c r="F593" s="54">
        <f t="shared" si="119"/>
        <v>610.40716032910825</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4497</v>
      </c>
      <c r="E605" s="53">
        <f t="shared" si="171"/>
        <v>27450.01</v>
      </c>
      <c r="F605" s="54">
        <f t="shared" si="119"/>
        <v>610.40716032910825</v>
      </c>
    </row>
    <row r="606" spans="1:6" ht="24" x14ac:dyDescent="0.2">
      <c r="A606" s="55">
        <v>5443</v>
      </c>
      <c r="B606" s="87" t="s">
        <v>1207</v>
      </c>
      <c r="C606" s="52" t="s">
        <v>1208</v>
      </c>
      <c r="D606" s="244">
        <v>4497</v>
      </c>
      <c r="E606" s="244">
        <v>27450.01</v>
      </c>
      <c r="F606" s="54">
        <f t="shared" si="119"/>
        <v>610.40716032910825</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140503</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27450.01</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10475680</v>
      </c>
      <c r="E639" s="53">
        <f t="shared" si="180"/>
        <v>11982720.939999999</v>
      </c>
      <c r="F639" s="54">
        <f t="shared" si="119"/>
        <v>114.38609178592702</v>
      </c>
    </row>
    <row r="640" spans="1:6" ht="12.75" customHeight="1" x14ac:dyDescent="0.2">
      <c r="A640" s="55" t="s">
        <v>606</v>
      </c>
      <c r="B640" s="87" t="s">
        <v>1275</v>
      </c>
      <c r="C640" s="52" t="s">
        <v>1276</v>
      </c>
      <c r="D640" s="53">
        <f t="shared" ref="D640:E640" si="181">D413+D528</f>
        <v>10553967</v>
      </c>
      <c r="E640" s="53">
        <f t="shared" si="181"/>
        <v>12049266.15</v>
      </c>
      <c r="F640" s="54">
        <f t="shared" si="119"/>
        <v>114.16812417548776</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78287</v>
      </c>
      <c r="E642" s="53">
        <f t="shared" si="183"/>
        <v>66545.210000000894</v>
      </c>
      <c r="F642" s="54">
        <f t="shared" si="119"/>
        <v>85.001609462619456</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13330</v>
      </c>
      <c r="E644" s="53">
        <f t="shared" si="185"/>
        <v>91617.42</v>
      </c>
      <c r="F644" s="54">
        <f t="shared" si="119"/>
        <v>687.30247561890474</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91617</v>
      </c>
      <c r="E646" s="53">
        <f t="shared" si="187"/>
        <v>158162.63000000088</v>
      </c>
      <c r="F646" s="54">
        <f t="shared" si="119"/>
        <v>172.63458746739238</v>
      </c>
    </row>
    <row r="647" spans="1:6" ht="24" x14ac:dyDescent="0.2">
      <c r="A647" s="57" t="s">
        <v>1289</v>
      </c>
      <c r="B647" s="235" t="s">
        <v>1290</v>
      </c>
      <c r="C647" s="58" t="s">
        <v>1289</v>
      </c>
      <c r="D647" s="245">
        <v>776926</v>
      </c>
      <c r="E647" s="245">
        <v>900912.25</v>
      </c>
      <c r="F647" s="59">
        <f t="shared" si="119"/>
        <v>115.95856619549352</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10021</v>
      </c>
      <c r="E649" s="244">
        <v>17771.87</v>
      </c>
      <c r="F649" s="54">
        <f t="shared" ref="F649:F724" si="188">IF(D649&lt;&gt;0,IF(E649/D649&gt;=100,"&gt;&gt;100",E649/D649*100),"-")</f>
        <v>177.34627282706316</v>
      </c>
    </row>
    <row r="650" spans="1:6" ht="12.75" customHeight="1" x14ac:dyDescent="0.2">
      <c r="A650" s="55" t="s">
        <v>1294</v>
      </c>
      <c r="B650" s="87" t="s">
        <v>1295</v>
      </c>
      <c r="C650" s="52" t="s">
        <v>1294</v>
      </c>
      <c r="D650" s="244">
        <v>185605</v>
      </c>
      <c r="E650" s="244">
        <v>10393301.960000001</v>
      </c>
      <c r="F650" s="54">
        <f t="shared" si="188"/>
        <v>5599.6885644244503</v>
      </c>
    </row>
    <row r="651" spans="1:6" ht="12.75" customHeight="1" x14ac:dyDescent="0.2">
      <c r="A651" s="55" t="s">
        <v>1296</v>
      </c>
      <c r="B651" s="87" t="s">
        <v>1297</v>
      </c>
      <c r="C651" s="52" t="s">
        <v>1296</v>
      </c>
      <c r="D651" s="244">
        <v>177854</v>
      </c>
      <c r="E651" s="244">
        <v>1386368.98</v>
      </c>
      <c r="F651" s="54">
        <f t="shared" si="188"/>
        <v>779.49834133615218</v>
      </c>
    </row>
    <row r="652" spans="1:6" ht="24" x14ac:dyDescent="0.2">
      <c r="A652" s="55">
        <v>11</v>
      </c>
      <c r="B652" s="87" t="s">
        <v>1298</v>
      </c>
      <c r="C652" s="52" t="s">
        <v>1299</v>
      </c>
      <c r="D652" s="53">
        <f t="shared" ref="D652:E652" si="189">+D649+D650-D651</f>
        <v>17772</v>
      </c>
      <c r="E652" s="53">
        <f t="shared" si="189"/>
        <v>9024704.8499999996</v>
      </c>
      <c r="F652" s="54" t="str">
        <f t="shared" si="188"/>
        <v>&gt;&gt;100</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57</v>
      </c>
      <c r="E654" s="264">
        <v>59</v>
      </c>
      <c r="F654" s="54">
        <f t="shared" si="188"/>
        <v>103.50877192982458</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55</v>
      </c>
      <c r="E656" s="264">
        <v>58</v>
      </c>
      <c r="F656" s="54">
        <f t="shared" si="188"/>
        <v>105.45454545454544</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41603</v>
      </c>
      <c r="E716" s="244">
        <v>14334.72</v>
      </c>
      <c r="F716" s="54">
        <f t="shared" si="188"/>
        <v>34.455976732447184</v>
      </c>
    </row>
    <row r="717" spans="1:6" ht="12.75" customHeight="1" x14ac:dyDescent="0.2">
      <c r="A717" s="55">
        <v>31215</v>
      </c>
      <c r="B717" s="87" t="s">
        <v>1411</v>
      </c>
      <c r="C717" s="52" t="s">
        <v>1412</v>
      </c>
      <c r="D717" s="244">
        <v>19576</v>
      </c>
      <c r="E717" s="244">
        <v>19573.39</v>
      </c>
      <c r="F717" s="54">
        <f t="shared" si="188"/>
        <v>99.98666734777278</v>
      </c>
    </row>
    <row r="718" spans="1:6" ht="12.75" customHeight="1" x14ac:dyDescent="0.2">
      <c r="A718" s="55">
        <v>32121</v>
      </c>
      <c r="B718" s="87" t="s">
        <v>1413</v>
      </c>
      <c r="C718" s="52" t="s">
        <v>1414</v>
      </c>
      <c r="D718" s="244">
        <v>364436</v>
      </c>
      <c r="E718" s="244">
        <v>451800.6</v>
      </c>
      <c r="F718" s="54">
        <f t="shared" si="188"/>
        <v>123.97254936394869</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12655</v>
      </c>
      <c r="E720" s="244">
        <v>25616.61</v>
      </c>
      <c r="F720" s="54">
        <f t="shared" si="188"/>
        <v>202.42283682338999</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v>135659</v>
      </c>
      <c r="E723" s="244">
        <v>153835.89000000001</v>
      </c>
      <c r="F723" s="54">
        <f t="shared" si="188"/>
        <v>113.3989562063704</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v>707</v>
      </c>
      <c r="E748" s="244">
        <v>3775.67</v>
      </c>
      <c r="F748" s="54">
        <f t="shared" si="190"/>
        <v>534.04101838755298</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v>145000</v>
      </c>
      <c r="E887" s="244"/>
      <c r="F887" s="54">
        <f t="shared" si="190"/>
        <v>0</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v>4497</v>
      </c>
      <c r="E955" s="244">
        <v>27450.01</v>
      </c>
      <c r="F955" s="54">
        <f t="shared" si="190"/>
        <v>610.40716032910825</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3" workbookViewId="0">
      <selection activeCell="E253" sqref="E25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36784682</v>
      </c>
      <c r="E6" s="231">
        <f t="shared" si="0"/>
        <v>38988354.339999996</v>
      </c>
      <c r="F6" s="232">
        <f t="shared" ref="F6:F260" si="1">IF(D6&gt;0,IF(E6/D6&gt;=100,"&gt;&gt;100",E6/D6*100),"-")</f>
        <v>105.9907336972493</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29249399</v>
      </c>
      <c r="E7" s="106">
        <f t="shared" si="2"/>
        <v>29026633.399999999</v>
      </c>
      <c r="F7" s="95">
        <f t="shared" si="1"/>
        <v>99.23839255637354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6591</v>
      </c>
      <c r="E8" s="106">
        <f>E9+E10-E11</f>
        <v>5492.5400000000009</v>
      </c>
      <c r="F8" s="95">
        <f t="shared" si="1"/>
        <v>83.333940221514197</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21970</v>
      </c>
      <c r="E10" s="249">
        <v>21970.34</v>
      </c>
      <c r="F10" s="95">
        <f t="shared" si="1"/>
        <v>100.00154756486117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15379</v>
      </c>
      <c r="E11" s="249">
        <v>16477.8</v>
      </c>
      <c r="F11" s="95">
        <f t="shared" si="1"/>
        <v>107.14480785486703</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29242808</v>
      </c>
      <c r="E12" s="106">
        <f t="shared" si="3"/>
        <v>29021140.859999999</v>
      </c>
      <c r="F12" s="95">
        <f t="shared" si="1"/>
        <v>99.241977241036494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29086364</v>
      </c>
      <c r="E13" s="106">
        <f t="shared" si="4"/>
        <v>28646770.279999997</v>
      </c>
      <c r="F13" s="95">
        <f t="shared" si="1"/>
        <v>98.488660459588544</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35167488</v>
      </c>
      <c r="E15" s="249">
        <v>35167487.759999998</v>
      </c>
      <c r="F15" s="95">
        <f t="shared" si="1"/>
        <v>99.999999317551485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6081124</v>
      </c>
      <c r="E18" s="249">
        <v>6520717.4800000004</v>
      </c>
      <c r="F18" s="95">
        <f t="shared" si="1"/>
        <v>107.22881954059808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4071</v>
      </c>
      <c r="E19" s="106">
        <f t="shared" si="5"/>
        <v>69373.530000000261</v>
      </c>
      <c r="F19" s="95">
        <f t="shared" si="1"/>
        <v>1704.0906411201242</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3294783</v>
      </c>
      <c r="E20" s="249">
        <v>3872679.99</v>
      </c>
      <c r="F20" s="95">
        <f t="shared" si="1"/>
        <v>117.53975876408249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466476</v>
      </c>
      <c r="E21" s="249">
        <v>566912.80000000005</v>
      </c>
      <c r="F21" s="95">
        <f t="shared" si="1"/>
        <v>121.53096836707572</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62906</v>
      </c>
      <c r="E22" s="249">
        <v>62906.25</v>
      </c>
      <c r="F22" s="95">
        <f t="shared" si="1"/>
        <v>100.00039741837026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28513</v>
      </c>
      <c r="E26" s="249">
        <v>37850.83</v>
      </c>
      <c r="F26" s="95">
        <f t="shared" si="1"/>
        <v>132.74937747694037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3848607</v>
      </c>
      <c r="E28" s="249">
        <v>4470976.34</v>
      </c>
      <c r="F28" s="95">
        <f t="shared" si="1"/>
        <v>116.17128846878883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152373</v>
      </c>
      <c r="E29" s="106">
        <f t="shared" si="6"/>
        <v>121186.98000000001</v>
      </c>
      <c r="F29" s="95">
        <f t="shared" si="1"/>
        <v>79.533106258982897</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162490</v>
      </c>
      <c r="E30" s="249">
        <v>162490</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10117</v>
      </c>
      <c r="E34" s="249">
        <v>41303.019999999997</v>
      </c>
      <c r="F34" s="95">
        <f t="shared" si="1"/>
        <v>408.25363249975288</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183810.07</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v>238311.96</v>
      </c>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v>54501.89</v>
      </c>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288282</v>
      </c>
      <c r="E54" s="249">
        <v>288511.62</v>
      </c>
      <c r="F54" s="95">
        <f t="shared" si="1"/>
        <v>100.07965117489125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288282</v>
      </c>
      <c r="E55" s="249">
        <v>288511.62</v>
      </c>
      <c r="F55" s="95">
        <f t="shared" si="1"/>
        <v>100.07965117489125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7535283</v>
      </c>
      <c r="E68" s="106">
        <f t="shared" si="13"/>
        <v>9961720.9399999995</v>
      </c>
      <c r="F68" s="95">
        <f t="shared" si="1"/>
        <v>132.20101939104342</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17772</v>
      </c>
      <c r="E69" s="106">
        <f t="shared" si="14"/>
        <v>9024704.8499999996</v>
      </c>
      <c r="F69" s="95" t="str">
        <f t="shared" si="1"/>
        <v>&gt;&gt;100</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17165</v>
      </c>
      <c r="E70" s="106">
        <f t="shared" si="15"/>
        <v>9024704.8499999996</v>
      </c>
      <c r="F70" s="95" t="str">
        <f t="shared" si="1"/>
        <v>&gt;&gt;100</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17165</v>
      </c>
      <c r="E72" s="249">
        <v>9024704.8499999996</v>
      </c>
      <c r="F72" s="95" t="str">
        <f t="shared" si="1"/>
        <v>&gt;&gt;100</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607</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6740285</v>
      </c>
      <c r="E78" s="106">
        <f>E79+SUM(E82:E84)-E85+E86</f>
        <v>36103.839999999997</v>
      </c>
      <c r="F78" s="95">
        <f t="shared" si="1"/>
        <v>0.53564263232192699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v>6716743</v>
      </c>
      <c r="E82" s="249"/>
      <c r="F82" s="95">
        <f t="shared" si="1"/>
        <v>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23542</v>
      </c>
      <c r="E86" s="249">
        <v>36103.839999999997</v>
      </c>
      <c r="F86" s="95">
        <f t="shared" si="1"/>
        <v>153.35927278905783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300</v>
      </c>
      <c r="E146" s="106">
        <f t="shared" si="26"/>
        <v>0</v>
      </c>
      <c r="F146" s="95">
        <f t="shared" si="1"/>
        <v>0</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300</v>
      </c>
      <c r="E159" s="249"/>
      <c r="F159" s="95">
        <f t="shared" si="1"/>
        <v>0</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776926</v>
      </c>
      <c r="E170" s="106">
        <f t="shared" si="29"/>
        <v>900912.25</v>
      </c>
      <c r="F170" s="95">
        <f t="shared" si="1"/>
        <v>115.95856619549352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776926</v>
      </c>
      <c r="E173" s="249">
        <v>900912.25</v>
      </c>
      <c r="F173" s="95">
        <f t="shared" si="1"/>
        <v>115.95856619549352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36784682</v>
      </c>
      <c r="E175" s="106">
        <f t="shared" si="30"/>
        <v>38988354.340000004</v>
      </c>
      <c r="F175" s="95">
        <f t="shared" si="1"/>
        <v>105.99073369724931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7767103</v>
      </c>
      <c r="E176" s="106">
        <f t="shared" si="31"/>
        <v>10232936.620000001</v>
      </c>
      <c r="F176" s="95">
        <f t="shared" si="1"/>
        <v>131.7471471667107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7626600</v>
      </c>
      <c r="E177" s="106">
        <f t="shared" si="32"/>
        <v>10119883.57</v>
      </c>
      <c r="F177" s="95">
        <f t="shared" si="1"/>
        <v>132.69194096976372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651393</v>
      </c>
      <c r="E178" s="249">
        <v>767137.32</v>
      </c>
      <c r="F178" s="95">
        <f t="shared" si="1"/>
        <v>117.76873868770465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234922</v>
      </c>
      <c r="E179" s="249">
        <v>298512.2</v>
      </c>
      <c r="F179" s="95">
        <f t="shared" si="1"/>
        <v>127.06864406058183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6740285</v>
      </c>
      <c r="E188" s="249">
        <v>9054234.0500000007</v>
      </c>
      <c r="F188" s="95">
        <f t="shared" si="1"/>
        <v>134.33013663368837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140503</v>
      </c>
      <c r="E206" s="106">
        <f t="shared" si="37"/>
        <v>113053.05</v>
      </c>
      <c r="F206" s="95">
        <f t="shared" si="1"/>
        <v>80.463086197447737</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140503</v>
      </c>
      <c r="E207" s="106">
        <f t="shared" si="38"/>
        <v>113053.05</v>
      </c>
      <c r="F207" s="95">
        <f t="shared" si="1"/>
        <v>80.463086197447737</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140503</v>
      </c>
      <c r="E212" s="249">
        <v>113053.05</v>
      </c>
      <c r="F212" s="95">
        <f t="shared" si="1"/>
        <v>80.463086197447737</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29017579</v>
      </c>
      <c r="E237" s="106">
        <f t="shared" si="41"/>
        <v>28755417.719999999</v>
      </c>
      <c r="F237" s="95">
        <f t="shared" si="1"/>
        <v>99.096543236773812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29108896</v>
      </c>
      <c r="E238" s="106">
        <f t="shared" si="42"/>
        <v>28913580.349999998</v>
      </c>
      <c r="F238" s="95">
        <f t="shared" si="1"/>
        <v>99.329017321714971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29249399</v>
      </c>
      <c r="E239" s="106">
        <f t="shared" si="43"/>
        <v>29026633.399999999</v>
      </c>
      <c r="F239" s="95">
        <f t="shared" si="1"/>
        <v>99.23839255637354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29249399</v>
      </c>
      <c r="E240" s="249">
        <v>29026633.399999999</v>
      </c>
      <c r="F240" s="95">
        <f t="shared" si="1"/>
        <v>99.23839255637354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140503</v>
      </c>
      <c r="E242" s="106">
        <f t="shared" si="44"/>
        <v>113053.05</v>
      </c>
      <c r="F242" s="95">
        <f t="shared" si="1"/>
        <v>80.463086197447737</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140503</v>
      </c>
      <c r="E243" s="249">
        <v>113053.05</v>
      </c>
      <c r="F243" s="95">
        <f t="shared" si="1"/>
        <v>80.463086197447737</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-91617</v>
      </c>
      <c r="E245" s="106">
        <f t="shared" si="45"/>
        <v>-158162.63</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91617</v>
      </c>
      <c r="E250" s="106">
        <f t="shared" si="47"/>
        <v>158162.63</v>
      </c>
      <c r="F250" s="95">
        <f t="shared" si="1"/>
        <v>172.63458746739141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91617</v>
      </c>
      <c r="E251" s="249">
        <v>158162.63</v>
      </c>
      <c r="F251" s="95">
        <f t="shared" si="1"/>
        <v>172.63458746739141</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300</v>
      </c>
      <c r="E255" s="249"/>
      <c r="F255" s="95">
        <f t="shared" si="1"/>
        <v>0</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300</v>
      </c>
      <c r="E264" s="249"/>
      <c r="F264" s="95">
        <f t="shared" si="50"/>
        <v>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23542</v>
      </c>
      <c r="E268" s="249">
        <v>36103.839999999997</v>
      </c>
      <c r="F268" s="95">
        <f t="shared" si="50"/>
        <v>153.35927278905783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104573</v>
      </c>
      <c r="E287" s="249">
        <v>159695.01999999999</v>
      </c>
      <c r="F287" s="95">
        <f t="shared" si="50"/>
        <v>152.71152209461331</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7522027</v>
      </c>
      <c r="E288" s="249">
        <v>9960188.5500000007</v>
      </c>
      <c r="F288" s="95">
        <f t="shared" si="50"/>
        <v>132.41362401384629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140503</v>
      </c>
      <c r="E294" s="249">
        <v>113053.05</v>
      </c>
      <c r="F294" s="95">
        <f t="shared" si="50"/>
        <v>80.463086197447737</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6716742</v>
      </c>
      <c r="E297" s="249">
        <v>9018130.0399999991</v>
      </c>
      <c r="F297" s="95">
        <f t="shared" si="50"/>
        <v>134.26345749174226</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140503</v>
      </c>
      <c r="E311" s="249">
        <v>113053.05</v>
      </c>
      <c r="F311" s="95">
        <f t="shared" si="50"/>
        <v>80.463086197447737</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D32" sqref="D3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10549470</v>
      </c>
      <c r="E28" s="83">
        <f t="shared" si="6"/>
        <v>12021816.140000001</v>
      </c>
      <c r="F28" s="65">
        <f t="shared" si="1"/>
        <v>113.95658871962289</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10549470</v>
      </c>
      <c r="E31" s="251">
        <v>12021816.140000001</v>
      </c>
      <c r="F31" s="65">
        <f t="shared" si="1"/>
        <v>113.95658871962289</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10549470</v>
      </c>
      <c r="E141" s="108">
        <f t="shared" si="28"/>
        <v>12021816.140000001</v>
      </c>
      <c r="F141" s="84">
        <f t="shared" si="1"/>
        <v>113.95658871962289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D26" sqref="D26"/>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294639.48</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294639.48</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294639.48</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288874.90999999997</v>
      </c>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5764.57</v>
      </c>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6" sqref="D10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7767103.3600000003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15755273.479999999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25638.42</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15729635.059999999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8946384.7699999996</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3226722.41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5566.42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3550961.46</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13289440.219999999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13076.92</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13248913.289999999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8830640.8699999992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3163132.16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5566.42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1249573.8400000001</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27450.01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27450.01</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10232936.620000001</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159695.01999999999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159695.01999999999</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159695.01999999999</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159695.01999999999</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10073241.6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36104.01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9924084.5399999991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113053.05</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20809</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Salopek</cp:lastModifiedBy>
  <cp:lastPrinted>2022-04-04T19:59:02Z</cp:lastPrinted>
  <dcterms:created xsi:type="dcterms:W3CDTF">2022-04-01T05:14:30Z</dcterms:created>
  <dcterms:modified xsi:type="dcterms:W3CDTF">2023-01-25T11:24:57Z</dcterms:modified>
</cp:coreProperties>
</file>