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4240" windowHeight="1374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E318" i="9" s="1"/>
  <c r="B318" i="9" s="1"/>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8" i="9"/>
  <c r="F297" i="9"/>
  <c r="L296" i="9"/>
  <c r="F296" i="9" s="1"/>
  <c r="H296" i="9"/>
  <c r="F295" i="9"/>
  <c r="I294" i="9"/>
  <c r="H294" i="9"/>
  <c r="F294" i="9"/>
  <c r="E293" i="9"/>
  <c r="M292" i="9"/>
  <c r="L292" i="9"/>
  <c r="F292" i="9" s="1"/>
  <c r="B292" i="9" s="1"/>
  <c r="E292" i="9"/>
  <c r="M291" i="9"/>
  <c r="L291" i="9"/>
  <c r="F291" i="9"/>
  <c r="E291" i="9"/>
  <c r="B291" i="9" s="1"/>
  <c r="M290" i="9"/>
  <c r="L290" i="9"/>
  <c r="F290" i="9" s="1"/>
  <c r="B290" i="9" s="1"/>
  <c r="E290" i="9"/>
  <c r="M289" i="9"/>
  <c r="L289" i="9"/>
  <c r="F289" i="9" s="1"/>
  <c r="B289" i="9" s="1"/>
  <c r="E289" i="9"/>
  <c r="M288" i="9"/>
  <c r="L288" i="9"/>
  <c r="F288" i="9" s="1"/>
  <c r="B288" i="9" s="1"/>
  <c r="E288" i="9"/>
  <c r="M287" i="9"/>
  <c r="L287" i="9"/>
  <c r="F287" i="9"/>
  <c r="E287" i="9"/>
  <c r="B287" i="9" s="1"/>
  <c r="M286" i="9"/>
  <c r="L286" i="9"/>
  <c r="F286" i="9" s="1"/>
  <c r="B286" i="9" s="1"/>
  <c r="E286" i="9"/>
  <c r="M285" i="9"/>
  <c r="L285" i="9"/>
  <c r="F285" i="9" s="1"/>
  <c r="B285" i="9" s="1"/>
  <c r="E285" i="9"/>
  <c r="M284" i="9"/>
  <c r="F284" i="9" s="1"/>
  <c r="B284" i="9" s="1"/>
  <c r="L284" i="9"/>
  <c r="E284" i="9"/>
  <c r="M283" i="9"/>
  <c r="L283" i="9"/>
  <c r="F283" i="9"/>
  <c r="E283" i="9"/>
  <c r="B283" i="9" s="1"/>
  <c r="M282" i="9"/>
  <c r="L282" i="9"/>
  <c r="F282" i="9" s="1"/>
  <c r="B282" i="9" s="1"/>
  <c r="E282" i="9"/>
  <c r="M281" i="9"/>
  <c r="L281" i="9"/>
  <c r="F281" i="9" s="1"/>
  <c r="B281" i="9" s="1"/>
  <c r="E281" i="9"/>
  <c r="M280" i="9"/>
  <c r="F280" i="9" s="1"/>
  <c r="L280" i="9"/>
  <c r="E280" i="9"/>
  <c r="M279" i="9"/>
  <c r="L279" i="9"/>
  <c r="F279" i="9"/>
  <c r="E279" i="9"/>
  <c r="B279" i="9" s="1"/>
  <c r="M278" i="9"/>
  <c r="L278" i="9"/>
  <c r="F278" i="9" s="1"/>
  <c r="B278" i="9" s="1"/>
  <c r="E278" i="9"/>
  <c r="M277" i="9"/>
  <c r="L277" i="9"/>
  <c r="F277" i="9" s="1"/>
  <c r="B277" i="9" s="1"/>
  <c r="E277" i="9"/>
  <c r="M276" i="9"/>
  <c r="L276" i="9"/>
  <c r="F276" i="9" s="1"/>
  <c r="B276" i="9" s="1"/>
  <c r="E276" i="9"/>
  <c r="M275" i="9"/>
  <c r="L275" i="9"/>
  <c r="F275" i="9"/>
  <c r="E275" i="9"/>
  <c r="B275" i="9" s="1"/>
  <c r="M274" i="9"/>
  <c r="L274" i="9"/>
  <c r="F274" i="9" s="1"/>
  <c r="B274" i="9" s="1"/>
  <c r="E274" i="9"/>
  <c r="M273" i="9"/>
  <c r="L273" i="9"/>
  <c r="F273" i="9" s="1"/>
  <c r="B273" i="9" s="1"/>
  <c r="E273" i="9"/>
  <c r="M272" i="9"/>
  <c r="L272" i="9"/>
  <c r="F272" i="9" s="1"/>
  <c r="B272" i="9" s="1"/>
  <c r="E272" i="9"/>
  <c r="M271" i="9"/>
  <c r="L271" i="9"/>
  <c r="F271" i="9"/>
  <c r="E271" i="9"/>
  <c r="B271" i="9" s="1"/>
  <c r="M270" i="9"/>
  <c r="L270" i="9"/>
  <c r="F270" i="9" s="1"/>
  <c r="B270" i="9" s="1"/>
  <c r="E270" i="9"/>
  <c r="M269" i="9"/>
  <c r="L269" i="9"/>
  <c r="F269" i="9" s="1"/>
  <c r="B269" i="9" s="1"/>
  <c r="E269" i="9"/>
  <c r="M268" i="9"/>
  <c r="L268" i="9"/>
  <c r="F268" i="9" s="1"/>
  <c r="B268" i="9" s="1"/>
  <c r="E268" i="9"/>
  <c r="M267" i="9"/>
  <c r="L267" i="9"/>
  <c r="F267" i="9"/>
  <c r="E267" i="9"/>
  <c r="B267" i="9" s="1"/>
  <c r="M266" i="9"/>
  <c r="L266" i="9"/>
  <c r="F266" i="9" s="1"/>
  <c r="B266" i="9" s="1"/>
  <c r="E266" i="9"/>
  <c r="M265" i="9"/>
  <c r="L265" i="9"/>
  <c r="F265" i="9" s="1"/>
  <c r="B265" i="9" s="1"/>
  <c r="E265" i="9"/>
  <c r="M264" i="9"/>
  <c r="L264" i="9"/>
  <c r="F264" i="9" s="1"/>
  <c r="B264" i="9" s="1"/>
  <c r="E264" i="9"/>
  <c r="M263" i="9"/>
  <c r="L263" i="9"/>
  <c r="F263" i="9"/>
  <c r="E263" i="9"/>
  <c r="B263" i="9" s="1"/>
  <c r="M262" i="9"/>
  <c r="L262" i="9"/>
  <c r="F262" i="9"/>
  <c r="E262" i="9"/>
  <c r="B262" i="9" s="1"/>
  <c r="M261" i="9"/>
  <c r="L261" i="9"/>
  <c r="F261" i="9" s="1"/>
  <c r="B261" i="9" s="1"/>
  <c r="E261" i="9"/>
  <c r="M260" i="9"/>
  <c r="L260" i="9"/>
  <c r="F260" i="9" s="1"/>
  <c r="B260" i="9" s="1"/>
  <c r="E260" i="9"/>
  <c r="M259" i="9"/>
  <c r="L259" i="9"/>
  <c r="F259" i="9"/>
  <c r="E259" i="9"/>
  <c r="B259" i="9" s="1"/>
  <c r="M258" i="9"/>
  <c r="L258" i="9"/>
  <c r="F258" i="9" s="1"/>
  <c r="B258" i="9" s="1"/>
  <c r="E258" i="9"/>
  <c r="M257" i="9"/>
  <c r="L257" i="9"/>
  <c r="F257" i="9" s="1"/>
  <c r="B257" i="9" s="1"/>
  <c r="E257" i="9"/>
  <c r="M256" i="9"/>
  <c r="L256" i="9"/>
  <c r="F256" i="9" s="1"/>
  <c r="B256" i="9" s="1"/>
  <c r="E256" i="9"/>
  <c r="M255" i="9"/>
  <c r="L255" i="9"/>
  <c r="F255" i="9"/>
  <c r="E255" i="9"/>
  <c r="B255" i="9" s="1"/>
  <c r="M254" i="9"/>
  <c r="L254" i="9"/>
  <c r="F254" i="9" s="1"/>
  <c r="B254" i="9" s="1"/>
  <c r="E254" i="9"/>
  <c r="M253" i="9"/>
  <c r="L253" i="9"/>
  <c r="F253" i="9" s="1"/>
  <c r="B253" i="9" s="1"/>
  <c r="E253" i="9"/>
  <c r="M252" i="9"/>
  <c r="F252" i="9" s="1"/>
  <c r="B252" i="9" s="1"/>
  <c r="L252" i="9"/>
  <c r="E252" i="9"/>
  <c r="M251" i="9"/>
  <c r="L251" i="9"/>
  <c r="F251" i="9"/>
  <c r="E251" i="9"/>
  <c r="B251" i="9" s="1"/>
  <c r="M250" i="9"/>
  <c r="L250" i="9"/>
  <c r="F250" i="9" s="1"/>
  <c r="B250" i="9" s="1"/>
  <c r="E250" i="9"/>
  <c r="M249" i="9"/>
  <c r="L249" i="9"/>
  <c r="F249" i="9" s="1"/>
  <c r="B249" i="9" s="1"/>
  <c r="E249" i="9"/>
  <c r="M248" i="9"/>
  <c r="L248" i="9"/>
  <c r="F248" i="9" s="1"/>
  <c r="B248" i="9" s="1"/>
  <c r="E248" i="9"/>
  <c r="M247" i="9"/>
  <c r="L247" i="9"/>
  <c r="F247" i="9"/>
  <c r="E247" i="9"/>
  <c r="B247" i="9" s="1"/>
  <c r="M246" i="9"/>
  <c r="L246" i="9"/>
  <c r="F246" i="9"/>
  <c r="B246" i="9" s="1"/>
  <c r="E246" i="9"/>
  <c r="M245" i="9"/>
  <c r="L245" i="9"/>
  <c r="F245" i="9" s="1"/>
  <c r="B245" i="9" s="1"/>
  <c r="E245" i="9"/>
  <c r="M244" i="9"/>
  <c r="L244" i="9"/>
  <c r="E244" i="9"/>
  <c r="M243" i="9"/>
  <c r="L243" i="9"/>
  <c r="F243" i="9"/>
  <c r="E243" i="9"/>
  <c r="B243" i="9" s="1"/>
  <c r="M242" i="9"/>
  <c r="L242" i="9"/>
  <c r="F242" i="9" s="1"/>
  <c r="B242" i="9" s="1"/>
  <c r="E242" i="9"/>
  <c r="M241" i="9"/>
  <c r="L241" i="9"/>
  <c r="F241" i="9" s="1"/>
  <c r="B241" i="9" s="1"/>
  <c r="E241" i="9"/>
  <c r="M240" i="9"/>
  <c r="L240" i="9"/>
  <c r="F240" i="9" s="1"/>
  <c r="E240" i="9"/>
  <c r="M239" i="9"/>
  <c r="F239" i="9" s="1"/>
  <c r="L239" i="9"/>
  <c r="E239" i="9"/>
  <c r="M238" i="9"/>
  <c r="L238" i="9"/>
  <c r="E238" i="9"/>
  <c r="M237" i="9"/>
  <c r="L237" i="9"/>
  <c r="E237" i="9"/>
  <c r="M236" i="9"/>
  <c r="L236" i="9"/>
  <c r="E236" i="9"/>
  <c r="M235" i="9"/>
  <c r="L235" i="9"/>
  <c r="F235" i="9"/>
  <c r="E235" i="9"/>
  <c r="B235" i="9" s="1"/>
  <c r="M234" i="9"/>
  <c r="L234" i="9"/>
  <c r="F234" i="9"/>
  <c r="E234" i="9"/>
  <c r="B234" i="9" s="1"/>
  <c r="M233" i="9"/>
  <c r="L233" i="9"/>
  <c r="E233" i="9"/>
  <c r="M232" i="9"/>
  <c r="L232" i="9"/>
  <c r="E232" i="9"/>
  <c r="M231" i="9"/>
  <c r="L231" i="9"/>
  <c r="F231" i="9"/>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F160" i="9"/>
  <c r="H159" i="9"/>
  <c r="G159" i="9"/>
  <c r="E159" i="9" s="1"/>
  <c r="B159" i="9" s="1"/>
  <c r="F159" i="9"/>
  <c r="H158" i="9"/>
  <c r="E158" i="9" s="1"/>
  <c r="B158" i="9" s="1"/>
  <c r="G158" i="9"/>
  <c r="F158" i="9"/>
  <c r="H157" i="9"/>
  <c r="E157" i="9" s="1"/>
  <c r="B157" i="9" s="1"/>
  <c r="G157" i="9"/>
  <c r="F157" i="9"/>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G142" i="9"/>
  <c r="F142" i="9"/>
  <c r="B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B125" i="9" s="1"/>
  <c r="H124" i="9"/>
  <c r="G124" i="9"/>
  <c r="E124" i="9" s="1"/>
  <c r="F124" i="9"/>
  <c r="H123" i="9"/>
  <c r="G123" i="9"/>
  <c r="F123" i="9"/>
  <c r="H122" i="9"/>
  <c r="G122" i="9"/>
  <c r="F122" i="9"/>
  <c r="E122" i="9"/>
  <c r="B122" i="9" s="1"/>
  <c r="H121" i="9"/>
  <c r="G121" i="9"/>
  <c r="F121" i="9"/>
  <c r="E121" i="9"/>
  <c r="H120" i="9"/>
  <c r="G120" i="9"/>
  <c r="E120" i="9" s="1"/>
  <c r="F120" i="9"/>
  <c r="H119" i="9"/>
  <c r="G119" i="9"/>
  <c r="F119" i="9"/>
  <c r="H118" i="9"/>
  <c r="G118" i="9"/>
  <c r="F118" i="9"/>
  <c r="E118" i="9"/>
  <c r="B118" i="9" s="1"/>
  <c r="H117" i="9"/>
  <c r="G117" i="9"/>
  <c r="F117" i="9"/>
  <c r="E117" i="9"/>
  <c r="H116" i="9"/>
  <c r="G116" i="9"/>
  <c r="E116" i="9" s="1"/>
  <c r="F116" i="9"/>
  <c r="H115" i="9"/>
  <c r="G115" i="9"/>
  <c r="F115" i="9"/>
  <c r="H114" i="9"/>
  <c r="G114" i="9"/>
  <c r="F114" i="9"/>
  <c r="E114" i="9"/>
  <c r="B114" i="9" s="1"/>
  <c r="H113" i="9"/>
  <c r="G113" i="9"/>
  <c r="F113" i="9"/>
  <c r="E113" i="9"/>
  <c r="H112" i="9"/>
  <c r="G112" i="9"/>
  <c r="E112" i="9" s="1"/>
  <c r="F112" i="9"/>
  <c r="H111" i="9"/>
  <c r="G111" i="9"/>
  <c r="F111" i="9"/>
  <c r="H110" i="9"/>
  <c r="G110" i="9"/>
  <c r="F110" i="9"/>
  <c r="E110" i="9"/>
  <c r="B110" i="9" s="1"/>
  <c r="H109" i="9"/>
  <c r="G109" i="9"/>
  <c r="F109" i="9"/>
  <c r="E109" i="9"/>
  <c r="H108" i="9"/>
  <c r="G108" i="9"/>
  <c r="E108" i="9" s="1"/>
  <c r="F108" i="9"/>
  <c r="H107" i="9"/>
  <c r="G107" i="9"/>
  <c r="F107" i="9"/>
  <c r="H106" i="9"/>
  <c r="G106" i="9"/>
  <c r="F106" i="9"/>
  <c r="E106" i="9"/>
  <c r="B106" i="9" s="1"/>
  <c r="H105" i="9"/>
  <c r="G105" i="9"/>
  <c r="F105" i="9"/>
  <c r="E105" i="9"/>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F55" i="9"/>
  <c r="H54" i="9"/>
  <c r="G54" i="9"/>
  <c r="E54" i="9" s="1"/>
  <c r="B54" i="9" s="1"/>
  <c r="F54" i="9"/>
  <c r="H53" i="9"/>
  <c r="E53" i="9" s="1"/>
  <c r="B53" i="9" s="1"/>
  <c r="G53" i="9"/>
  <c r="F53" i="9"/>
  <c r="H52" i="9"/>
  <c r="E52" i="9" s="1"/>
  <c r="B52" i="9" s="1"/>
  <c r="G52" i="9"/>
  <c r="F52" i="9"/>
  <c r="H51" i="9"/>
  <c r="G51" i="9"/>
  <c r="F51" i="9"/>
  <c r="H50" i="9"/>
  <c r="G50" i="9"/>
  <c r="F50" i="9"/>
  <c r="H49" i="9"/>
  <c r="E49" i="9" s="1"/>
  <c r="B49" i="9" s="1"/>
  <c r="G49" i="9"/>
  <c r="F49" i="9"/>
  <c r="H48" i="9"/>
  <c r="G48" i="9"/>
  <c r="F48" i="9"/>
  <c r="E48" i="9"/>
  <c r="B48" i="9" s="1"/>
  <c r="H47" i="9"/>
  <c r="G47" i="9"/>
  <c r="E47" i="9" s="1"/>
  <c r="B47" i="9" s="1"/>
  <c r="F47" i="9"/>
  <c r="H46" i="9"/>
  <c r="G46" i="9"/>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H36" i="9"/>
  <c r="G36" i="9"/>
  <c r="F36" i="9"/>
  <c r="H35" i="9"/>
  <c r="G35" i="9"/>
  <c r="E35" i="9" s="1"/>
  <c r="B35" i="9" s="1"/>
  <c r="F35" i="9"/>
  <c r="H34" i="9"/>
  <c r="G34" i="9"/>
  <c r="E34" i="9" s="1"/>
  <c r="B34" i="9" s="1"/>
  <c r="F34" i="9"/>
  <c r="H33" i="9"/>
  <c r="G33" i="9"/>
  <c r="F33" i="9"/>
  <c r="E33" i="9"/>
  <c r="B33" i="9" s="1"/>
  <c r="H32" i="9"/>
  <c r="G32" i="9"/>
  <c r="F32" i="9"/>
  <c r="E32" i="9"/>
  <c r="H31" i="9"/>
  <c r="G31" i="9"/>
  <c r="F31" i="9"/>
  <c r="H30" i="9"/>
  <c r="G30" i="9"/>
  <c r="E30" i="9" s="1"/>
  <c r="F30" i="9"/>
  <c r="B30" i="9"/>
  <c r="H29" i="9"/>
  <c r="G29" i="9"/>
  <c r="F29" i="9"/>
  <c r="E29" i="9"/>
  <c r="B29" i="9" s="1"/>
  <c r="H28" i="9"/>
  <c r="G28" i="9"/>
  <c r="F28" i="9"/>
  <c r="E28" i="9"/>
  <c r="H27" i="9"/>
  <c r="G27" i="9"/>
  <c r="E27" i="9" s="1"/>
  <c r="F27" i="9"/>
  <c r="H26" i="9"/>
  <c r="G26" i="9"/>
  <c r="E26" i="9" s="1"/>
  <c r="B26" i="9" s="1"/>
  <c r="F26" i="9"/>
  <c r="H25" i="9"/>
  <c r="G25" i="9"/>
  <c r="F25" i="9"/>
  <c r="E25" i="9"/>
  <c r="B25" i="9" s="1"/>
  <c r="F24" i="9"/>
  <c r="F4" i="9"/>
  <c r="O3" i="9"/>
  <c r="G296" i="9" s="1"/>
  <c r="E296" i="9" s="1"/>
  <c r="B296" i="9" s="1"/>
  <c r="I3" i="9"/>
  <c r="H3" i="9"/>
  <c r="G3" i="9"/>
  <c r="D104" i="8"/>
  <c r="D97" i="8"/>
  <c r="D92" i="8"/>
  <c r="D87" i="8"/>
  <c r="D82" i="8"/>
  <c r="D77" i="8"/>
  <c r="D72" i="8"/>
  <c r="D67" i="8"/>
  <c r="D62" i="8"/>
  <c r="D57" i="8"/>
  <c r="D52" i="8"/>
  <c r="D51" i="8" s="1"/>
  <c r="D45" i="8" s="1"/>
  <c r="I40" i="3" s="1"/>
  <c r="D46" i="8"/>
  <c r="D37" i="8"/>
  <c r="D27" i="8"/>
  <c r="D25" i="8" s="1"/>
  <c r="C1602" i="1" s="1"/>
  <c r="G1602" i="1" s="1"/>
  <c r="D18" i="8"/>
  <c r="D8" i="8"/>
  <c r="D6" i="8" s="1"/>
  <c r="C1583" i="1" s="1"/>
  <c r="H1583" i="1" s="1"/>
  <c r="E44" i="7"/>
  <c r="D44" i="7"/>
  <c r="E39" i="7"/>
  <c r="D39" i="7"/>
  <c r="D38" i="7" s="1"/>
  <c r="H35" i="3" s="1"/>
  <c r="E38" i="7"/>
  <c r="E30" i="7"/>
  <c r="D30" i="7"/>
  <c r="E23" i="7"/>
  <c r="E22" i="7" s="1"/>
  <c r="I34" i="3" s="1"/>
  <c r="D23" i="7"/>
  <c r="D22" i="7" s="1"/>
  <c r="E14" i="7"/>
  <c r="D14" i="7"/>
  <c r="E7" i="7"/>
  <c r="E6" i="7" s="1"/>
  <c r="D1539" i="1" s="1"/>
  <c r="H1539" i="1" s="1"/>
  <c r="D7" i="7"/>
  <c r="D6"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8" i="3"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59" i="5"/>
  <c r="F258" i="5"/>
  <c r="F257" i="5"/>
  <c r="E256" i="5"/>
  <c r="F256" i="5" s="1"/>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E427" i="4"/>
  <c r="D427" i="4"/>
  <c r="D648" i="4" s="1"/>
  <c r="F648" i="4" s="1"/>
  <c r="E426" i="4"/>
  <c r="D421" i="1" s="1"/>
  <c r="G421" i="1" s="1"/>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E366" i="4"/>
  <c r="D366" i="4"/>
  <c r="D361"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D309"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D230" i="4" s="1"/>
  <c r="F230" i="4" s="1"/>
  <c r="F236" i="4"/>
  <c r="F235" i="4"/>
  <c r="F234" i="4"/>
  <c r="E234" i="4"/>
  <c r="D234" i="4"/>
  <c r="F233" i="4"/>
  <c r="F232" i="4"/>
  <c r="F231" i="4"/>
  <c r="E231" i="4"/>
  <c r="D231" i="4"/>
  <c r="E230"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E208" i="4"/>
  <c r="F208" i="4" s="1"/>
  <c r="D208" i="4"/>
  <c r="F207" i="4"/>
  <c r="F206" i="4"/>
  <c r="F205" i="4"/>
  <c r="F204" i="4"/>
  <c r="E203" i="4"/>
  <c r="E202" i="4"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D126" i="4"/>
  <c r="F126" i="4" s="1"/>
  <c r="E125"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H1683" i="1" s="1"/>
  <c r="C1682" i="1"/>
  <c r="G1682" i="1" s="1"/>
  <c r="C1681" i="1"/>
  <c r="H1681" i="1" s="1"/>
  <c r="C1680" i="1"/>
  <c r="G1679" i="1"/>
  <c r="C1679" i="1"/>
  <c r="H1679" i="1" s="1"/>
  <c r="H1678" i="1"/>
  <c r="C1678" i="1"/>
  <c r="G1678" i="1" s="1"/>
  <c r="H1677" i="1"/>
  <c r="G1677" i="1"/>
  <c r="C1677" i="1"/>
  <c r="C1676" i="1"/>
  <c r="G1675" i="1"/>
  <c r="C1675" i="1"/>
  <c r="H1675" i="1" s="1"/>
  <c r="H1674" i="1"/>
  <c r="C1674" i="1"/>
  <c r="G1674" i="1" s="1"/>
  <c r="H1673" i="1"/>
  <c r="G1673" i="1"/>
  <c r="C1673" i="1"/>
  <c r="C1672" i="1"/>
  <c r="G1671" i="1"/>
  <c r="C1671" i="1"/>
  <c r="H1671" i="1" s="1"/>
  <c r="H1670" i="1"/>
  <c r="C1670" i="1"/>
  <c r="G1670" i="1" s="1"/>
  <c r="H1669" i="1"/>
  <c r="G1669" i="1"/>
  <c r="C1669" i="1"/>
  <c r="C1668" i="1"/>
  <c r="G1667" i="1"/>
  <c r="C1667" i="1"/>
  <c r="H1667" i="1" s="1"/>
  <c r="H1666" i="1"/>
  <c r="C1666" i="1"/>
  <c r="G1666" i="1" s="1"/>
  <c r="H1665" i="1"/>
  <c r="G1665" i="1"/>
  <c r="C1665" i="1"/>
  <c r="C1664" i="1"/>
  <c r="G1664" i="1" s="1"/>
  <c r="G1663" i="1"/>
  <c r="C1663" i="1"/>
  <c r="H1663" i="1" s="1"/>
  <c r="C1662" i="1"/>
  <c r="G1662" i="1" s="1"/>
  <c r="H1661" i="1"/>
  <c r="G1661" i="1"/>
  <c r="C1661" i="1"/>
  <c r="H1660" i="1"/>
  <c r="C1660" i="1"/>
  <c r="G1660" i="1" s="1"/>
  <c r="G1659" i="1"/>
  <c r="C1659" i="1"/>
  <c r="H1659" i="1" s="1"/>
  <c r="H1658" i="1"/>
  <c r="C1658" i="1"/>
  <c r="G1658" i="1" s="1"/>
  <c r="H1657" i="1"/>
  <c r="G1657" i="1"/>
  <c r="C1657" i="1"/>
  <c r="H1656" i="1"/>
  <c r="C1656" i="1"/>
  <c r="G1656" i="1" s="1"/>
  <c r="G1655" i="1"/>
  <c r="C1655" i="1"/>
  <c r="H1655" i="1" s="1"/>
  <c r="H1654" i="1"/>
  <c r="C1654" i="1"/>
  <c r="G1654" i="1" s="1"/>
  <c r="H1653" i="1"/>
  <c r="G1653" i="1"/>
  <c r="C1653" i="1"/>
  <c r="C1652" i="1"/>
  <c r="G1652" i="1" s="1"/>
  <c r="G1651" i="1"/>
  <c r="C1651" i="1"/>
  <c r="H1651" i="1" s="1"/>
  <c r="C1650" i="1"/>
  <c r="G1650" i="1" s="1"/>
  <c r="H1649" i="1"/>
  <c r="G1649" i="1"/>
  <c r="C1649" i="1"/>
  <c r="C1648" i="1"/>
  <c r="G1648" i="1" s="1"/>
  <c r="G1647" i="1"/>
  <c r="C1647" i="1"/>
  <c r="H1647" i="1" s="1"/>
  <c r="C1646" i="1"/>
  <c r="G1646" i="1" s="1"/>
  <c r="H1645" i="1"/>
  <c r="G1645" i="1"/>
  <c r="C1645" i="1"/>
  <c r="H1644" i="1"/>
  <c r="C1644" i="1"/>
  <c r="G1644" i="1" s="1"/>
  <c r="G1643" i="1"/>
  <c r="C1643" i="1"/>
  <c r="H1643" i="1" s="1"/>
  <c r="H1642" i="1"/>
  <c r="C1642" i="1"/>
  <c r="G1642" i="1" s="1"/>
  <c r="H1641" i="1"/>
  <c r="G1641" i="1"/>
  <c r="C1641" i="1"/>
  <c r="H1640" i="1"/>
  <c r="C1640" i="1"/>
  <c r="G1640" i="1" s="1"/>
  <c r="G1639" i="1"/>
  <c r="C1639" i="1"/>
  <c r="H1639" i="1" s="1"/>
  <c r="H1638" i="1"/>
  <c r="C1638" i="1"/>
  <c r="G1638" i="1" s="1"/>
  <c r="H1637" i="1"/>
  <c r="G1637" i="1"/>
  <c r="C1637" i="1"/>
  <c r="C1636" i="1"/>
  <c r="G1636" i="1" s="1"/>
  <c r="G1635" i="1"/>
  <c r="C1635" i="1"/>
  <c r="H1635" i="1" s="1"/>
  <c r="C1634" i="1"/>
  <c r="G1634" i="1" s="1"/>
  <c r="H1633" i="1"/>
  <c r="G1633" i="1"/>
  <c r="C1633" i="1"/>
  <c r="C1632" i="1"/>
  <c r="G1632" i="1" s="1"/>
  <c r="G1631" i="1"/>
  <c r="C1631" i="1"/>
  <c r="H1631" i="1" s="1"/>
  <c r="C1630" i="1"/>
  <c r="G1630" i="1" s="1"/>
  <c r="H1629" i="1"/>
  <c r="G1629" i="1"/>
  <c r="C1629" i="1"/>
  <c r="H1628" i="1"/>
  <c r="C1628" i="1"/>
  <c r="G1628" i="1" s="1"/>
  <c r="G1627" i="1"/>
  <c r="C1627" i="1"/>
  <c r="H1627" i="1" s="1"/>
  <c r="H1626" i="1"/>
  <c r="C1626" i="1"/>
  <c r="G1626" i="1" s="1"/>
  <c r="H1625" i="1"/>
  <c r="G1625" i="1"/>
  <c r="C1625" i="1"/>
  <c r="H1624" i="1"/>
  <c r="C1624" i="1"/>
  <c r="G1624" i="1" s="1"/>
  <c r="G1623" i="1"/>
  <c r="C1623" i="1"/>
  <c r="H1623" i="1" s="1"/>
  <c r="H1622" i="1"/>
  <c r="C1622" i="1"/>
  <c r="G1622" i="1" s="1"/>
  <c r="H1620" i="1"/>
  <c r="C1620" i="1"/>
  <c r="G1620" i="1" s="1"/>
  <c r="G1619" i="1"/>
  <c r="C1619" i="1"/>
  <c r="H1619" i="1" s="1"/>
  <c r="C1618" i="1"/>
  <c r="G1618" i="1" s="1"/>
  <c r="H1617" i="1"/>
  <c r="G1617" i="1"/>
  <c r="C1617" i="1"/>
  <c r="H1616" i="1"/>
  <c r="C1616" i="1"/>
  <c r="G1616" i="1" s="1"/>
  <c r="G1615" i="1"/>
  <c r="C1615" i="1"/>
  <c r="H1615" i="1" s="1"/>
  <c r="H1614" i="1"/>
  <c r="C1614" i="1"/>
  <c r="G1614" i="1" s="1"/>
  <c r="H1613" i="1"/>
  <c r="G1613" i="1"/>
  <c r="C1613" i="1"/>
  <c r="C1612" i="1"/>
  <c r="G1612" i="1" s="1"/>
  <c r="G1611" i="1"/>
  <c r="C1611" i="1"/>
  <c r="H1611" i="1" s="1"/>
  <c r="C1610" i="1"/>
  <c r="G1610" i="1" s="1"/>
  <c r="H1609" i="1"/>
  <c r="G1609" i="1"/>
  <c r="C1609" i="1"/>
  <c r="C1608" i="1"/>
  <c r="H1608" i="1" s="1"/>
  <c r="C1607" i="1"/>
  <c r="H1607" i="1" s="1"/>
  <c r="C1606" i="1"/>
  <c r="G1606" i="1" s="1"/>
  <c r="C1605" i="1"/>
  <c r="G1605" i="1" s="1"/>
  <c r="C1604" i="1"/>
  <c r="G1604" i="1" s="1"/>
  <c r="C1603" i="1"/>
  <c r="H1603" i="1" s="1"/>
  <c r="H1601" i="1"/>
  <c r="G1601" i="1"/>
  <c r="C1601" i="1"/>
  <c r="C1600" i="1"/>
  <c r="H1600" i="1" s="1"/>
  <c r="C1599" i="1"/>
  <c r="H1599" i="1" s="1"/>
  <c r="C1598" i="1"/>
  <c r="G1598" i="1" s="1"/>
  <c r="H1597" i="1"/>
  <c r="G1597" i="1"/>
  <c r="C1597" i="1"/>
  <c r="H1596" i="1"/>
  <c r="C1596" i="1"/>
  <c r="G1596" i="1" s="1"/>
  <c r="C1595" i="1"/>
  <c r="H1595" i="1" s="1"/>
  <c r="C1594" i="1"/>
  <c r="G1594" i="1" s="1"/>
  <c r="H1593" i="1"/>
  <c r="G1593" i="1"/>
  <c r="C1593" i="1"/>
  <c r="C1592" i="1"/>
  <c r="H1592" i="1" s="1"/>
  <c r="C1591" i="1"/>
  <c r="H1591" i="1" s="1"/>
  <c r="C1590" i="1"/>
  <c r="G1590" i="1" s="1"/>
  <c r="H1589" i="1"/>
  <c r="G1589" i="1"/>
  <c r="C1589" i="1"/>
  <c r="C1588" i="1"/>
  <c r="G1588" i="1" s="1"/>
  <c r="C1587" i="1"/>
  <c r="H1587" i="1" s="1"/>
  <c r="C1586" i="1"/>
  <c r="G1586" i="1" s="1"/>
  <c r="C1585" i="1"/>
  <c r="H1585" i="1" s="1"/>
  <c r="C1584" i="1"/>
  <c r="H1584" i="1" s="1"/>
  <c r="C1582" i="1"/>
  <c r="H1582" i="1" s="1"/>
  <c r="D1581" i="1"/>
  <c r="G1581" i="1" s="1"/>
  <c r="C1581" i="1"/>
  <c r="H1580" i="1"/>
  <c r="G1580" i="1"/>
  <c r="I1580" i="1" s="1"/>
  <c r="D1580" i="1"/>
  <c r="C1580" i="1"/>
  <c r="J1580" i="1" s="1"/>
  <c r="D1579" i="1"/>
  <c r="C1579" i="1"/>
  <c r="H1579" i="1" s="1"/>
  <c r="D1578" i="1"/>
  <c r="C1578" i="1"/>
  <c r="J1578" i="1" s="1"/>
  <c r="D1577" i="1"/>
  <c r="C1577" i="1"/>
  <c r="H1577" i="1" s="1"/>
  <c r="D1576" i="1"/>
  <c r="G1576" i="1" s="1"/>
  <c r="C1576" i="1"/>
  <c r="H1575" i="1"/>
  <c r="G1575" i="1"/>
  <c r="I1575" i="1" s="1"/>
  <c r="D1575" i="1"/>
  <c r="C1575" i="1"/>
  <c r="J1575" i="1" s="1"/>
  <c r="D1574" i="1"/>
  <c r="C1574" i="1"/>
  <c r="H1574" i="1" s="1"/>
  <c r="D1573" i="1"/>
  <c r="C1573" i="1"/>
  <c r="J1573" i="1" s="1"/>
  <c r="D1572" i="1"/>
  <c r="C1572" i="1"/>
  <c r="H1572" i="1" s="1"/>
  <c r="D1571" i="1"/>
  <c r="C1571" i="1"/>
  <c r="H1571" i="1" s="1"/>
  <c r="D1570" i="1"/>
  <c r="G1570" i="1" s="1"/>
  <c r="C1570" i="1"/>
  <c r="H1569" i="1"/>
  <c r="G1569" i="1"/>
  <c r="I1569" i="1" s="1"/>
  <c r="D1569" i="1"/>
  <c r="C1569" i="1"/>
  <c r="J1569" i="1" s="1"/>
  <c r="D1568" i="1"/>
  <c r="C1568" i="1"/>
  <c r="H1568" i="1" s="1"/>
  <c r="D1567" i="1"/>
  <c r="C1567" i="1"/>
  <c r="J1567" i="1" s="1"/>
  <c r="H1566" i="1"/>
  <c r="G1566" i="1"/>
  <c r="I1566" i="1" s="1"/>
  <c r="D1566" i="1"/>
  <c r="C1566" i="1"/>
  <c r="J1566" i="1" s="1"/>
  <c r="D1565" i="1"/>
  <c r="C1565" i="1"/>
  <c r="H1565" i="1" s="1"/>
  <c r="H1564" i="1"/>
  <c r="G1564" i="1"/>
  <c r="I1564" i="1" s="1"/>
  <c r="D1564" i="1"/>
  <c r="C1564" i="1"/>
  <c r="J1564" i="1" s="1"/>
  <c r="H1563" i="1"/>
  <c r="G1563" i="1"/>
  <c r="D1563" i="1"/>
  <c r="C1563" i="1"/>
  <c r="D1562" i="1"/>
  <c r="C1562" i="1"/>
  <c r="H1562" i="1" s="1"/>
  <c r="H1561" i="1"/>
  <c r="G1561" i="1"/>
  <c r="I1561" i="1" s="1"/>
  <c r="D1561" i="1"/>
  <c r="C1561" i="1"/>
  <c r="J1561" i="1" s="1"/>
  <c r="D1560" i="1"/>
  <c r="C1560" i="1"/>
  <c r="H1560" i="1" s="1"/>
  <c r="H1559" i="1"/>
  <c r="G1559" i="1"/>
  <c r="I1559" i="1" s="1"/>
  <c r="D1559" i="1"/>
  <c r="C1559" i="1"/>
  <c r="J1559" i="1" s="1"/>
  <c r="D1558" i="1"/>
  <c r="C1558" i="1"/>
  <c r="H1558" i="1" s="1"/>
  <c r="H1557" i="1"/>
  <c r="G1557" i="1"/>
  <c r="I1557" i="1" s="1"/>
  <c r="D1557" i="1"/>
  <c r="C1557" i="1"/>
  <c r="J1557" i="1" s="1"/>
  <c r="D1556" i="1"/>
  <c r="C1556" i="1"/>
  <c r="G1556" i="1" s="1"/>
  <c r="D1555" i="1"/>
  <c r="D1554" i="1"/>
  <c r="C1554" i="1"/>
  <c r="H1554" i="1" s="1"/>
  <c r="H1553" i="1"/>
  <c r="G1553" i="1"/>
  <c r="I1553" i="1" s="1"/>
  <c r="D1553" i="1"/>
  <c r="C1553" i="1"/>
  <c r="J1553" i="1" s="1"/>
  <c r="D1552" i="1"/>
  <c r="C1552" i="1"/>
  <c r="H1552" i="1" s="1"/>
  <c r="H1551" i="1"/>
  <c r="G1551" i="1"/>
  <c r="I1551" i="1" s="1"/>
  <c r="D1551" i="1"/>
  <c r="C1551" i="1"/>
  <c r="J1551" i="1" s="1"/>
  <c r="D1550" i="1"/>
  <c r="C1550" i="1"/>
  <c r="H1550" i="1" s="1"/>
  <c r="H1549" i="1"/>
  <c r="G1549" i="1"/>
  <c r="I1549" i="1" s="1"/>
  <c r="D1549" i="1"/>
  <c r="C1549" i="1"/>
  <c r="J1549" i="1" s="1"/>
  <c r="D1548" i="1"/>
  <c r="C1548" i="1"/>
  <c r="H1548" i="1" s="1"/>
  <c r="D1547" i="1"/>
  <c r="H1547" i="1" s="1"/>
  <c r="C1547" i="1"/>
  <c r="J1547" i="1" s="1"/>
  <c r="D1546" i="1"/>
  <c r="C1546" i="1"/>
  <c r="H1546" i="1" s="1"/>
  <c r="D1545" i="1"/>
  <c r="J1545" i="1" s="1"/>
  <c r="C1545" i="1"/>
  <c r="D1544" i="1"/>
  <c r="C1544" i="1"/>
  <c r="H1544" i="1" s="1"/>
  <c r="D1543" i="1"/>
  <c r="J1543" i="1" s="1"/>
  <c r="C1543" i="1"/>
  <c r="D1542" i="1"/>
  <c r="C1542" i="1"/>
  <c r="D1541" i="1"/>
  <c r="J1541" i="1" s="1"/>
  <c r="C1541" i="1"/>
  <c r="D1540" i="1"/>
  <c r="H1540" i="1" s="1"/>
  <c r="C1540" i="1"/>
  <c r="C1539" i="1"/>
  <c r="D1536" i="1"/>
  <c r="H1536" i="1" s="1"/>
  <c r="C1536" i="1"/>
  <c r="D1535" i="1"/>
  <c r="H1535" i="1" s="1"/>
  <c r="C1535" i="1"/>
  <c r="D1534" i="1"/>
  <c r="H1534" i="1" s="1"/>
  <c r="C1534" i="1"/>
  <c r="D1533" i="1"/>
  <c r="H1533" i="1" s="1"/>
  <c r="C1533" i="1"/>
  <c r="D1532" i="1"/>
  <c r="H1532" i="1" s="1"/>
  <c r="C1532" i="1"/>
  <c r="D1531" i="1"/>
  <c r="H1531" i="1" s="1"/>
  <c r="C1531" i="1"/>
  <c r="D1530" i="1"/>
  <c r="H1530" i="1" s="1"/>
  <c r="C1530" i="1"/>
  <c r="D1529" i="1"/>
  <c r="H1529" i="1" s="1"/>
  <c r="C1529" i="1"/>
  <c r="D1528" i="1"/>
  <c r="H1528" i="1" s="1"/>
  <c r="C1528" i="1"/>
  <c r="D1527" i="1"/>
  <c r="H1527" i="1" s="1"/>
  <c r="C1527" i="1"/>
  <c r="D1526" i="1"/>
  <c r="H1526" i="1" s="1"/>
  <c r="C1526" i="1"/>
  <c r="D1525" i="1"/>
  <c r="D1524" i="1"/>
  <c r="H1524" i="1" s="1"/>
  <c r="C1524" i="1"/>
  <c r="G1523" i="1"/>
  <c r="D1523" i="1"/>
  <c r="H1523" i="1" s="1"/>
  <c r="C1523" i="1"/>
  <c r="G1522" i="1"/>
  <c r="D1522" i="1"/>
  <c r="H1522" i="1" s="1"/>
  <c r="C1522" i="1"/>
  <c r="G1521" i="1"/>
  <c r="D1521" i="1"/>
  <c r="H1521" i="1" s="1"/>
  <c r="C1521" i="1"/>
  <c r="G1520" i="1"/>
  <c r="D1520" i="1"/>
  <c r="H1520" i="1" s="1"/>
  <c r="C1520" i="1"/>
  <c r="G1519" i="1"/>
  <c r="D1519" i="1"/>
  <c r="H1519" i="1" s="1"/>
  <c r="C1519" i="1"/>
  <c r="G1518" i="1"/>
  <c r="D1518" i="1"/>
  <c r="H1518" i="1" s="1"/>
  <c r="C1518" i="1"/>
  <c r="G1517" i="1"/>
  <c r="D1517" i="1"/>
  <c r="H1517" i="1" s="1"/>
  <c r="C1517" i="1"/>
  <c r="G1516" i="1"/>
  <c r="D1516" i="1"/>
  <c r="H1516" i="1" s="1"/>
  <c r="C1516" i="1"/>
  <c r="G1515" i="1"/>
  <c r="D1515" i="1"/>
  <c r="H1515" i="1" s="1"/>
  <c r="C1515" i="1"/>
  <c r="G1514" i="1"/>
  <c r="D1514" i="1"/>
  <c r="H1514" i="1" s="1"/>
  <c r="C1514" i="1"/>
  <c r="G1513" i="1"/>
  <c r="D1513" i="1"/>
  <c r="H1513" i="1" s="1"/>
  <c r="C1513" i="1"/>
  <c r="G1512" i="1"/>
  <c r="D1512" i="1"/>
  <c r="H1512" i="1" s="1"/>
  <c r="C1512" i="1"/>
  <c r="G1511" i="1"/>
  <c r="D1511" i="1"/>
  <c r="H1511" i="1" s="1"/>
  <c r="C1511" i="1"/>
  <c r="D1510" i="1"/>
  <c r="G1509" i="1"/>
  <c r="D1509" i="1"/>
  <c r="H1509" i="1" s="1"/>
  <c r="C1509" i="1"/>
  <c r="G1508" i="1"/>
  <c r="D1508" i="1"/>
  <c r="H1508" i="1" s="1"/>
  <c r="C1508" i="1"/>
  <c r="G1507" i="1"/>
  <c r="D1507" i="1"/>
  <c r="H1507" i="1" s="1"/>
  <c r="C1507" i="1"/>
  <c r="G1506" i="1"/>
  <c r="D1506" i="1"/>
  <c r="H1506" i="1" s="1"/>
  <c r="C1506" i="1"/>
  <c r="G1505" i="1"/>
  <c r="D1505" i="1"/>
  <c r="H1505" i="1" s="1"/>
  <c r="C1505" i="1"/>
  <c r="G1504" i="1"/>
  <c r="D1504" i="1"/>
  <c r="H1504" i="1" s="1"/>
  <c r="C1504" i="1"/>
  <c r="G1503" i="1"/>
  <c r="D1503" i="1"/>
  <c r="H1503" i="1" s="1"/>
  <c r="C1503" i="1"/>
  <c r="G1502" i="1"/>
  <c r="D1502" i="1"/>
  <c r="H1502" i="1" s="1"/>
  <c r="C1502" i="1"/>
  <c r="G1501" i="1"/>
  <c r="D1501" i="1"/>
  <c r="H1501" i="1" s="1"/>
  <c r="C1501" i="1"/>
  <c r="G1500" i="1"/>
  <c r="D1500" i="1"/>
  <c r="H1500" i="1" s="1"/>
  <c r="C1500" i="1"/>
  <c r="G1499" i="1"/>
  <c r="D1499" i="1"/>
  <c r="H1499" i="1" s="1"/>
  <c r="C1499" i="1"/>
  <c r="G1498" i="1"/>
  <c r="D1498" i="1"/>
  <c r="H1498" i="1" s="1"/>
  <c r="C1498" i="1"/>
  <c r="G1497" i="1"/>
  <c r="D1497" i="1"/>
  <c r="H1497" i="1" s="1"/>
  <c r="C1497" i="1"/>
  <c r="G1496" i="1"/>
  <c r="D1496" i="1"/>
  <c r="H1496" i="1" s="1"/>
  <c r="C1496" i="1"/>
  <c r="G1495" i="1"/>
  <c r="D1495" i="1"/>
  <c r="H1495" i="1" s="1"/>
  <c r="C1495" i="1"/>
  <c r="G1494" i="1"/>
  <c r="D1494" i="1"/>
  <c r="H1494" i="1" s="1"/>
  <c r="C1494" i="1"/>
  <c r="G1493" i="1"/>
  <c r="D1493" i="1"/>
  <c r="H1493" i="1" s="1"/>
  <c r="C1493" i="1"/>
  <c r="G1492" i="1"/>
  <c r="D1492" i="1"/>
  <c r="H1492" i="1" s="1"/>
  <c r="C1492" i="1"/>
  <c r="G1491" i="1"/>
  <c r="D1491" i="1"/>
  <c r="H1491" i="1" s="1"/>
  <c r="C1491" i="1"/>
  <c r="G1490" i="1"/>
  <c r="D1490" i="1"/>
  <c r="H1490" i="1" s="1"/>
  <c r="C1490" i="1"/>
  <c r="G1489" i="1"/>
  <c r="D1489" i="1"/>
  <c r="H1489" i="1" s="1"/>
  <c r="C1489" i="1"/>
  <c r="G1488" i="1"/>
  <c r="D1488" i="1"/>
  <c r="H1488" i="1" s="1"/>
  <c r="C1488" i="1"/>
  <c r="G1487" i="1"/>
  <c r="D1487" i="1"/>
  <c r="H1487" i="1" s="1"/>
  <c r="C1487" i="1"/>
  <c r="G1486" i="1"/>
  <c r="D1486" i="1"/>
  <c r="H1486" i="1" s="1"/>
  <c r="C1486" i="1"/>
  <c r="G1485" i="1"/>
  <c r="D1485" i="1"/>
  <c r="H1485" i="1" s="1"/>
  <c r="C1485" i="1"/>
  <c r="G1484" i="1"/>
  <c r="D1484" i="1"/>
  <c r="H1484" i="1" s="1"/>
  <c r="C1484" i="1"/>
  <c r="G1483" i="1"/>
  <c r="D1483" i="1"/>
  <c r="H1483" i="1" s="1"/>
  <c r="C1483" i="1"/>
  <c r="G1482" i="1"/>
  <c r="D1482" i="1"/>
  <c r="H1482" i="1" s="1"/>
  <c r="C1482" i="1"/>
  <c r="G1481" i="1"/>
  <c r="D1481" i="1"/>
  <c r="H1481" i="1" s="1"/>
  <c r="C1481" i="1"/>
  <c r="G1480" i="1"/>
  <c r="D1480" i="1"/>
  <c r="H1480" i="1" s="1"/>
  <c r="C1480" i="1"/>
  <c r="G1479" i="1"/>
  <c r="D1479" i="1"/>
  <c r="H1479" i="1" s="1"/>
  <c r="C1479" i="1"/>
  <c r="G1478" i="1"/>
  <c r="D1478" i="1"/>
  <c r="H1478" i="1" s="1"/>
  <c r="C1478" i="1"/>
  <c r="G1477" i="1"/>
  <c r="D1477" i="1"/>
  <c r="H1477" i="1" s="1"/>
  <c r="C1477" i="1"/>
  <c r="G1476" i="1"/>
  <c r="D1476" i="1"/>
  <c r="H1476" i="1" s="1"/>
  <c r="C1476" i="1"/>
  <c r="G1475" i="1"/>
  <c r="D1475" i="1"/>
  <c r="H1475" i="1" s="1"/>
  <c r="C1475" i="1"/>
  <c r="G1474" i="1"/>
  <c r="D1474" i="1"/>
  <c r="H1474" i="1" s="1"/>
  <c r="C1474" i="1"/>
  <c r="G1473" i="1"/>
  <c r="D1473" i="1"/>
  <c r="H1473" i="1" s="1"/>
  <c r="C1473" i="1"/>
  <c r="G1472" i="1"/>
  <c r="D1472" i="1"/>
  <c r="H1472" i="1" s="1"/>
  <c r="C1472" i="1"/>
  <c r="G1471" i="1"/>
  <c r="D1471" i="1"/>
  <c r="H1471" i="1" s="1"/>
  <c r="C1471" i="1"/>
  <c r="G1470" i="1"/>
  <c r="D1470" i="1"/>
  <c r="H1470" i="1" s="1"/>
  <c r="C1470" i="1"/>
  <c r="G1469" i="1"/>
  <c r="D1469" i="1"/>
  <c r="H1469" i="1" s="1"/>
  <c r="C1469" i="1"/>
  <c r="G1468" i="1"/>
  <c r="D1468" i="1"/>
  <c r="H1468" i="1" s="1"/>
  <c r="C1468" i="1"/>
  <c r="G1467" i="1"/>
  <c r="D1467" i="1"/>
  <c r="H1467" i="1" s="1"/>
  <c r="C1467" i="1"/>
  <c r="G1466" i="1"/>
  <c r="D1466" i="1"/>
  <c r="H1466" i="1" s="1"/>
  <c r="C1466" i="1"/>
  <c r="G1465" i="1"/>
  <c r="D1465" i="1"/>
  <c r="H1465" i="1" s="1"/>
  <c r="C1465" i="1"/>
  <c r="G1464" i="1"/>
  <c r="D1464" i="1"/>
  <c r="H1464" i="1" s="1"/>
  <c r="C1464" i="1"/>
  <c r="G1463" i="1"/>
  <c r="D1463" i="1"/>
  <c r="H1463" i="1" s="1"/>
  <c r="C1463" i="1"/>
  <c r="G1462" i="1"/>
  <c r="D1462" i="1"/>
  <c r="H1462" i="1" s="1"/>
  <c r="C1462" i="1"/>
  <c r="G1461" i="1"/>
  <c r="D1461" i="1"/>
  <c r="H1461" i="1" s="1"/>
  <c r="C1461" i="1"/>
  <c r="G1460" i="1"/>
  <c r="D1460" i="1"/>
  <c r="H1460" i="1" s="1"/>
  <c r="C1460" i="1"/>
  <c r="G1459" i="1"/>
  <c r="D1459" i="1"/>
  <c r="H1459" i="1" s="1"/>
  <c r="C1459" i="1"/>
  <c r="G1458" i="1"/>
  <c r="D1458" i="1"/>
  <c r="H1458" i="1" s="1"/>
  <c r="C1458" i="1"/>
  <c r="G1457" i="1"/>
  <c r="D1457" i="1"/>
  <c r="H1457" i="1" s="1"/>
  <c r="C1457" i="1"/>
  <c r="G1456" i="1"/>
  <c r="D1456" i="1"/>
  <c r="H1456" i="1" s="1"/>
  <c r="C1456" i="1"/>
  <c r="G1455" i="1"/>
  <c r="D1455" i="1"/>
  <c r="H1455" i="1" s="1"/>
  <c r="C1455" i="1"/>
  <c r="G1454" i="1"/>
  <c r="D1454" i="1"/>
  <c r="H1454" i="1" s="1"/>
  <c r="C1454" i="1"/>
  <c r="G1453" i="1"/>
  <c r="D1453" i="1"/>
  <c r="H1453" i="1" s="1"/>
  <c r="C1453" i="1"/>
  <c r="G1452" i="1"/>
  <c r="D1452" i="1"/>
  <c r="H1452" i="1" s="1"/>
  <c r="C1452" i="1"/>
  <c r="G1451" i="1"/>
  <c r="D1451" i="1"/>
  <c r="H1451" i="1" s="1"/>
  <c r="C1451" i="1"/>
  <c r="G1450" i="1"/>
  <c r="D1450" i="1"/>
  <c r="H1450" i="1" s="1"/>
  <c r="C1450" i="1"/>
  <c r="G1449" i="1"/>
  <c r="D1449" i="1"/>
  <c r="H1449" i="1" s="1"/>
  <c r="C1449" i="1"/>
  <c r="G1448" i="1"/>
  <c r="D1448" i="1"/>
  <c r="H1448" i="1" s="1"/>
  <c r="C1448" i="1"/>
  <c r="G1447" i="1"/>
  <c r="D1447" i="1"/>
  <c r="H1447" i="1" s="1"/>
  <c r="C1447" i="1"/>
  <c r="G1446" i="1"/>
  <c r="D1446" i="1"/>
  <c r="H1446" i="1" s="1"/>
  <c r="C1446" i="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D1439" i="1"/>
  <c r="H1439" i="1" s="1"/>
  <c r="C1439" i="1"/>
  <c r="G1438" i="1"/>
  <c r="D1438" i="1"/>
  <c r="H1438" i="1" s="1"/>
  <c r="C1438" i="1"/>
  <c r="D1437" i="1"/>
  <c r="H1437" i="1" s="1"/>
  <c r="C1437" i="1"/>
  <c r="G1436" i="1"/>
  <c r="D1436" i="1"/>
  <c r="H1436" i="1" s="1"/>
  <c r="C1436" i="1"/>
  <c r="D1435" i="1"/>
  <c r="H1435" i="1" s="1"/>
  <c r="C1435" i="1"/>
  <c r="G1434" i="1"/>
  <c r="D1434" i="1"/>
  <c r="H1434" i="1" s="1"/>
  <c r="C1434" i="1"/>
  <c r="D1433" i="1"/>
  <c r="H1433" i="1" s="1"/>
  <c r="C1433" i="1"/>
  <c r="G1432" i="1"/>
  <c r="D1432" i="1"/>
  <c r="H1432" i="1" s="1"/>
  <c r="C1432" i="1"/>
  <c r="D1431" i="1"/>
  <c r="D1430" i="1"/>
  <c r="H1430" i="1" s="1"/>
  <c r="C1430" i="1"/>
  <c r="G1429" i="1"/>
  <c r="D1429" i="1"/>
  <c r="H1429" i="1" s="1"/>
  <c r="C1429" i="1"/>
  <c r="D1428" i="1"/>
  <c r="H1428" i="1" s="1"/>
  <c r="C1428" i="1"/>
  <c r="D1427" i="1"/>
  <c r="H1427" i="1" s="1"/>
  <c r="C1427" i="1"/>
  <c r="D1426" i="1"/>
  <c r="H1426" i="1" s="1"/>
  <c r="C1426" i="1"/>
  <c r="G1425" i="1"/>
  <c r="D1425" i="1"/>
  <c r="H1425" i="1" s="1"/>
  <c r="C1425" i="1"/>
  <c r="D1424" i="1"/>
  <c r="H1424" i="1" s="1"/>
  <c r="C1424" i="1"/>
  <c r="D1423" i="1"/>
  <c r="H1423" i="1" s="1"/>
  <c r="C1423" i="1"/>
  <c r="D1422" i="1"/>
  <c r="H1422" i="1" s="1"/>
  <c r="C1422" i="1"/>
  <c r="D1421" i="1"/>
  <c r="H1421" i="1" s="1"/>
  <c r="C1421" i="1"/>
  <c r="D1420" i="1"/>
  <c r="H1420" i="1" s="1"/>
  <c r="C1420" i="1"/>
  <c r="D1419" i="1"/>
  <c r="H1419" i="1" s="1"/>
  <c r="C1419" i="1"/>
  <c r="D1418" i="1"/>
  <c r="H1418" i="1" s="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H1406" i="1" s="1"/>
  <c r="C1406" i="1"/>
  <c r="D1405" i="1"/>
  <c r="H1405" i="1" s="1"/>
  <c r="C1405" i="1"/>
  <c r="D1404" i="1"/>
  <c r="H1404" i="1" s="1"/>
  <c r="C1404" i="1"/>
  <c r="D1403" i="1"/>
  <c r="H1403" i="1" s="1"/>
  <c r="C1403" i="1"/>
  <c r="D1402" i="1"/>
  <c r="H1402" i="1" s="1"/>
  <c r="C1402" i="1"/>
  <c r="D1401" i="1"/>
  <c r="H1401" i="1" s="1"/>
  <c r="C1401" i="1"/>
  <c r="D1400" i="1"/>
  <c r="H1400" i="1" s="1"/>
  <c r="C1400" i="1"/>
  <c r="D1399" i="1"/>
  <c r="H1399" i="1" s="1"/>
  <c r="C1399" i="1"/>
  <c r="D1398" i="1"/>
  <c r="H1398" i="1" s="1"/>
  <c r="C1398" i="1"/>
  <c r="D1397" i="1"/>
  <c r="H1397" i="1" s="1"/>
  <c r="C1397" i="1"/>
  <c r="D1396" i="1"/>
  <c r="H1396" i="1" s="1"/>
  <c r="C1396" i="1"/>
  <c r="D1395" i="1"/>
  <c r="H1395" i="1" s="1"/>
  <c r="C1395" i="1"/>
  <c r="D1394" i="1"/>
  <c r="H1394" i="1" s="1"/>
  <c r="C1394" i="1"/>
  <c r="D1393" i="1"/>
  <c r="H1393" i="1" s="1"/>
  <c r="C1393" i="1"/>
  <c r="D1392" i="1"/>
  <c r="H1392" i="1" s="1"/>
  <c r="C1392" i="1"/>
  <c r="D1391" i="1"/>
  <c r="H1391" i="1" s="1"/>
  <c r="C1391" i="1"/>
  <c r="D1390" i="1"/>
  <c r="H1390" i="1" s="1"/>
  <c r="C1390" i="1"/>
  <c r="D1389" i="1"/>
  <c r="C1389" i="1"/>
  <c r="D1388" i="1"/>
  <c r="C1388" i="1"/>
  <c r="D1387" i="1"/>
  <c r="C1387" i="1"/>
  <c r="D1386" i="1"/>
  <c r="C1386" i="1"/>
  <c r="D1385" i="1"/>
  <c r="H1385" i="1" s="1"/>
  <c r="C1385" i="1"/>
  <c r="D1384" i="1"/>
  <c r="C1384" i="1"/>
  <c r="D1383" i="1"/>
  <c r="C1383" i="1"/>
  <c r="D1382" i="1"/>
  <c r="C1382" i="1"/>
  <c r="D1381" i="1"/>
  <c r="H1381" i="1" s="1"/>
  <c r="C1381" i="1"/>
  <c r="D1380" i="1"/>
  <c r="H1380" i="1" s="1"/>
  <c r="C1380" i="1"/>
  <c r="D1379" i="1"/>
  <c r="H1379" i="1" s="1"/>
  <c r="C1379" i="1"/>
  <c r="D1378" i="1"/>
  <c r="H1378" i="1" s="1"/>
  <c r="C1378" i="1"/>
  <c r="D1377" i="1"/>
  <c r="H1377" i="1" s="1"/>
  <c r="C1377" i="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H1332" i="1"/>
  <c r="D1332" i="1"/>
  <c r="G1332" i="1" s="1"/>
  <c r="C1332" i="1"/>
  <c r="H1331" i="1"/>
  <c r="D1331" i="1"/>
  <c r="G1331" i="1" s="1"/>
  <c r="C1331" i="1"/>
  <c r="H1330" i="1"/>
  <c r="D1330" i="1"/>
  <c r="G1330" i="1" s="1"/>
  <c r="C1330" i="1"/>
  <c r="H1329" i="1"/>
  <c r="D1329" i="1"/>
  <c r="G1329" i="1" s="1"/>
  <c r="C1329"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H1320" i="1"/>
  <c r="D1320" i="1"/>
  <c r="G1320" i="1" s="1"/>
  <c r="C1320" i="1"/>
  <c r="H1319" i="1"/>
  <c r="D1319" i="1"/>
  <c r="G1319" i="1" s="1"/>
  <c r="C1319" i="1"/>
  <c r="H1318" i="1"/>
  <c r="D1318" i="1"/>
  <c r="G1318" i="1" s="1"/>
  <c r="C1318" i="1"/>
  <c r="H1317" i="1"/>
  <c r="D1317" i="1"/>
  <c r="G1317" i="1" s="1"/>
  <c r="C1317" i="1"/>
  <c r="H1316" i="1"/>
  <c r="D1316" i="1"/>
  <c r="G1316" i="1" s="1"/>
  <c r="C1316" i="1"/>
  <c r="H1315" i="1"/>
  <c r="D1315" i="1"/>
  <c r="G1315" i="1" s="1"/>
  <c r="C1315" i="1"/>
  <c r="H1314" i="1"/>
  <c r="D1314" i="1"/>
  <c r="G1314" i="1" s="1"/>
  <c r="C1314" i="1"/>
  <c r="H1313" i="1"/>
  <c r="D1313" i="1"/>
  <c r="G1313" i="1" s="1"/>
  <c r="C1313" i="1"/>
  <c r="H1312" i="1"/>
  <c r="D1312" i="1"/>
  <c r="G1312" i="1" s="1"/>
  <c r="C1312" i="1"/>
  <c r="D1311" i="1"/>
  <c r="G1311" i="1" s="1"/>
  <c r="C1311" i="1"/>
  <c r="H1310" i="1"/>
  <c r="D1310" i="1"/>
  <c r="G1310" i="1" s="1"/>
  <c r="C1310" i="1"/>
  <c r="H1309" i="1"/>
  <c r="D1309" i="1"/>
  <c r="G1309" i="1" s="1"/>
  <c r="C1309" i="1"/>
  <c r="H1308" i="1"/>
  <c r="D1308" i="1"/>
  <c r="G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H1302" i="1"/>
  <c r="D1302" i="1"/>
  <c r="G1302" i="1" s="1"/>
  <c r="C1302" i="1"/>
  <c r="D1301" i="1"/>
  <c r="G1301" i="1" s="1"/>
  <c r="C1301" i="1"/>
  <c r="D1300" i="1"/>
  <c r="G1300" i="1" s="1"/>
  <c r="C1300" i="1"/>
  <c r="H1299" i="1"/>
  <c r="D1299" i="1"/>
  <c r="G1299" i="1" s="1"/>
  <c r="C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H1278" i="1"/>
  <c r="D1278" i="1"/>
  <c r="G1278" i="1" s="1"/>
  <c r="C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D1265" i="1"/>
  <c r="G1265" i="1" s="1"/>
  <c r="C1265" i="1"/>
  <c r="D1264" i="1"/>
  <c r="G1264" i="1" s="1"/>
  <c r="C1264" i="1"/>
  <c r="H1263" i="1"/>
  <c r="D1263" i="1"/>
  <c r="G1263" i="1" s="1"/>
  <c r="C1263" i="1"/>
  <c r="H1262" i="1"/>
  <c r="D1262" i="1"/>
  <c r="G1262" i="1" s="1"/>
  <c r="C1262" i="1"/>
  <c r="H1261" i="1"/>
  <c r="D1261" i="1"/>
  <c r="G1261" i="1" s="1"/>
  <c r="C1261" i="1"/>
  <c r="D1260" i="1"/>
  <c r="G1260" i="1" s="1"/>
  <c r="C1260" i="1"/>
  <c r="C1259" i="1"/>
  <c r="D1258" i="1"/>
  <c r="G1258" i="1" s="1"/>
  <c r="C1258" i="1"/>
  <c r="D1257" i="1"/>
  <c r="G1257" i="1" s="1"/>
  <c r="C1257" i="1"/>
  <c r="D1256" i="1"/>
  <c r="G1256" i="1" s="1"/>
  <c r="C1256" i="1"/>
  <c r="H1254" i="1"/>
  <c r="D1254" i="1"/>
  <c r="G1254" i="1" s="1"/>
  <c r="C1254" i="1"/>
  <c r="H1253" i="1"/>
  <c r="D1253" i="1"/>
  <c r="G1253" i="1" s="1"/>
  <c r="C1253" i="1"/>
  <c r="H1252" i="1"/>
  <c r="D1252" i="1"/>
  <c r="G1252" i="1" s="1"/>
  <c r="C1252"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D1229" i="1"/>
  <c r="G1229" i="1" s="1"/>
  <c r="C1229" i="1"/>
  <c r="H1228" i="1"/>
  <c r="D1228" i="1"/>
  <c r="G1228" i="1" s="1"/>
  <c r="C1228" i="1"/>
  <c r="H1227" i="1"/>
  <c r="D1227" i="1"/>
  <c r="G1227" i="1" s="1"/>
  <c r="C1227" i="1"/>
  <c r="H1226" i="1"/>
  <c r="D1226" i="1"/>
  <c r="G1226" i="1" s="1"/>
  <c r="C1226" i="1"/>
  <c r="H1225" i="1"/>
  <c r="D1225" i="1"/>
  <c r="G1225" i="1" s="1"/>
  <c r="C1225" i="1"/>
  <c r="D1224" i="1"/>
  <c r="G1224" i="1" s="1"/>
  <c r="C1224" i="1"/>
  <c r="C1223"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D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D1188" i="1"/>
  <c r="H1188" i="1" s="1"/>
  <c r="C1188" i="1"/>
  <c r="H1187" i="1"/>
  <c r="G1187" i="1"/>
  <c r="D1187" i="1"/>
  <c r="C1187" i="1"/>
  <c r="H1186" i="1"/>
  <c r="G1186" i="1"/>
  <c r="D1186" i="1"/>
  <c r="C1186" i="1"/>
  <c r="D1185" i="1"/>
  <c r="H1185" i="1" s="1"/>
  <c r="C1185" i="1"/>
  <c r="D1184" i="1"/>
  <c r="H1184" i="1" s="1"/>
  <c r="C1184" i="1"/>
  <c r="D1183" i="1"/>
  <c r="H1183" i="1" s="1"/>
  <c r="C1183" i="1"/>
  <c r="H1182" i="1"/>
  <c r="D1182" i="1"/>
  <c r="G1182" i="1" s="1"/>
  <c r="C1182" i="1"/>
  <c r="D1179" i="1"/>
  <c r="H1179" i="1" s="1"/>
  <c r="C1179" i="1"/>
  <c r="D1178" i="1"/>
  <c r="H1178" i="1" s="1"/>
  <c r="C1178" i="1"/>
  <c r="D1177" i="1"/>
  <c r="H1177" i="1" s="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H1090" i="1"/>
  <c r="G1090" i="1"/>
  <c r="D1090" i="1"/>
  <c r="C1090" i="1"/>
  <c r="H1089" i="1"/>
  <c r="G1089" i="1"/>
  <c r="D1089" i="1"/>
  <c r="C1089" i="1"/>
  <c r="H1088" i="1"/>
  <c r="G1088" i="1"/>
  <c r="D1088" i="1"/>
  <c r="C1088" i="1"/>
  <c r="D1087" i="1"/>
  <c r="H1087" i="1" s="1"/>
  <c r="C1087" i="1"/>
  <c r="D1086" i="1"/>
  <c r="H1086" i="1" s="1"/>
  <c r="C1086" i="1"/>
  <c r="D1085" i="1"/>
  <c r="H1085" i="1" s="1"/>
  <c r="C1085" i="1"/>
  <c r="H1084" i="1"/>
  <c r="G1084" i="1"/>
  <c r="D1084" i="1"/>
  <c r="C1084" i="1"/>
  <c r="H1083" i="1"/>
  <c r="G1083" i="1"/>
  <c r="D1083" i="1"/>
  <c r="C1083" i="1"/>
  <c r="H1082" i="1"/>
  <c r="G1082" i="1"/>
  <c r="D1082" i="1"/>
  <c r="C1082" i="1"/>
  <c r="H1081" i="1"/>
  <c r="G1081" i="1"/>
  <c r="D1081" i="1"/>
  <c r="C1081" i="1"/>
  <c r="D1080" i="1"/>
  <c r="H1080" i="1" s="1"/>
  <c r="C1080" i="1"/>
  <c r="D1079" i="1"/>
  <c r="H1079" i="1" s="1"/>
  <c r="C1079" i="1"/>
  <c r="D1078" i="1"/>
  <c r="H1078" i="1" s="1"/>
  <c r="C1078" i="1"/>
  <c r="D1077" i="1"/>
  <c r="H1077" i="1" s="1"/>
  <c r="C1077" i="1"/>
  <c r="D1076" i="1"/>
  <c r="H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D1057" i="1"/>
  <c r="H1057" i="1" s="1"/>
  <c r="C1057" i="1"/>
  <c r="H1056" i="1"/>
  <c r="G1056" i="1"/>
  <c r="D1056" i="1"/>
  <c r="C1056" i="1"/>
  <c r="D1055" i="1"/>
  <c r="H1055" i="1" s="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D1042" i="1"/>
  <c r="H1042" i="1" s="1"/>
  <c r="C1042" i="1"/>
  <c r="H1041" i="1"/>
  <c r="G1041" i="1"/>
  <c r="D1041" i="1"/>
  <c r="C1041" i="1"/>
  <c r="G1040" i="1"/>
  <c r="D1040" i="1"/>
  <c r="H1040" i="1" s="1"/>
  <c r="C1040" i="1"/>
  <c r="D1039" i="1"/>
  <c r="H1039" i="1" s="1"/>
  <c r="C1039" i="1"/>
  <c r="H1038" i="1"/>
  <c r="G1038" i="1"/>
  <c r="D1038" i="1"/>
  <c r="C1038" i="1"/>
  <c r="H1037" i="1"/>
  <c r="G1037" i="1"/>
  <c r="D1037" i="1"/>
  <c r="C1037" i="1"/>
  <c r="H1036" i="1"/>
  <c r="G1036" i="1"/>
  <c r="D1036" i="1"/>
  <c r="C1036" i="1"/>
  <c r="D1035" i="1"/>
  <c r="H1035" i="1" s="1"/>
  <c r="C1035" i="1"/>
  <c r="D1034" i="1"/>
  <c r="H1034" i="1" s="1"/>
  <c r="C1034" i="1"/>
  <c r="D1033" i="1"/>
  <c r="H1033" i="1" s="1"/>
  <c r="C1033" i="1"/>
  <c r="H1032" i="1"/>
  <c r="G1032" i="1"/>
  <c r="D1032" i="1"/>
  <c r="C1032" i="1"/>
  <c r="D1031" i="1"/>
  <c r="H1031" i="1" s="1"/>
  <c r="C1031" i="1"/>
  <c r="H1030" i="1"/>
  <c r="G1030" i="1"/>
  <c r="D1030" i="1"/>
  <c r="C1030" i="1"/>
  <c r="D1029" i="1"/>
  <c r="H1029" i="1" s="1"/>
  <c r="C1029" i="1"/>
  <c r="H1028" i="1"/>
  <c r="G1028" i="1"/>
  <c r="D1028" i="1"/>
  <c r="C1028" i="1"/>
  <c r="D1027" i="1"/>
  <c r="H1027" i="1" s="1"/>
  <c r="C1027" i="1"/>
  <c r="D1026" i="1"/>
  <c r="H1026" i="1" s="1"/>
  <c r="C1026" i="1"/>
  <c r="D1025" i="1"/>
  <c r="H1025" i="1" s="1"/>
  <c r="C1025" i="1"/>
  <c r="D1024" i="1"/>
  <c r="H1024" i="1" s="1"/>
  <c r="C1024" i="1"/>
  <c r="D1023" i="1"/>
  <c r="H1023" i="1" s="1"/>
  <c r="C1023" i="1"/>
  <c r="H1022" i="1"/>
  <c r="G1022" i="1"/>
  <c r="D1022" i="1"/>
  <c r="C1022" i="1"/>
  <c r="H1021" i="1"/>
  <c r="G1021" i="1"/>
  <c r="D1021" i="1"/>
  <c r="C1021" i="1"/>
  <c r="D1020" i="1"/>
  <c r="H1020" i="1" s="1"/>
  <c r="C1020" i="1"/>
  <c r="H1019" i="1"/>
  <c r="G1019" i="1"/>
  <c r="D1019" i="1"/>
  <c r="C1019" i="1"/>
  <c r="D1018" i="1"/>
  <c r="H1018" i="1" s="1"/>
  <c r="C1018" i="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D975" i="1"/>
  <c r="H975" i="1" s="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D759" i="1"/>
  <c r="G759" i="1" s="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D732" i="1"/>
  <c r="G732" i="1" s="1"/>
  <c r="C732" i="1"/>
  <c r="H731" i="1"/>
  <c r="G731" i="1"/>
  <c r="D731" i="1"/>
  <c r="C731" i="1"/>
  <c r="H730" i="1"/>
  <c r="G730" i="1"/>
  <c r="D730" i="1"/>
  <c r="C730" i="1"/>
  <c r="H729" i="1"/>
  <c r="D729" i="1"/>
  <c r="G729" i="1" s="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D651" i="1"/>
  <c r="G651" i="1" s="1"/>
  <c r="C651" i="1"/>
  <c r="H650" i="1"/>
  <c r="G650" i="1"/>
  <c r="D650" i="1"/>
  <c r="C650" i="1"/>
  <c r="H649" i="1"/>
  <c r="D649" i="1"/>
  <c r="G649" i="1" s="1"/>
  <c r="C649" i="1"/>
  <c r="H648" i="1"/>
  <c r="G648" i="1"/>
  <c r="D648" i="1"/>
  <c r="C648" i="1"/>
  <c r="H647" i="1"/>
  <c r="G647" i="1"/>
  <c r="D647" i="1"/>
  <c r="C647" i="1"/>
  <c r="H646" i="1"/>
  <c r="D646" i="1"/>
  <c r="G646" i="1" s="1"/>
  <c r="C646" i="1"/>
  <c r="H645" i="1"/>
  <c r="D645" i="1"/>
  <c r="G645" i="1" s="1"/>
  <c r="C645" i="1"/>
  <c r="C642" i="1"/>
  <c r="C641"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D604" i="1"/>
  <c r="G604" i="1" s="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D423" i="1"/>
  <c r="G423" i="1" s="1"/>
  <c r="C423" i="1"/>
  <c r="C422" i="1"/>
  <c r="C421" i="1"/>
  <c r="H416" i="1"/>
  <c r="G416" i="1"/>
  <c r="D416" i="1"/>
  <c r="C416" i="1"/>
  <c r="H415" i="1"/>
  <c r="D415" i="1"/>
  <c r="G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D299" i="1"/>
  <c r="G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G212" i="1"/>
  <c r="D212" i="1"/>
  <c r="C212" i="1"/>
  <c r="H211" i="1"/>
  <c r="G211" i="1"/>
  <c r="D211" i="1"/>
  <c r="C211" i="1"/>
  <c r="H210" i="1"/>
  <c r="D210" i="1"/>
  <c r="G210" i="1" s="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G196" i="1"/>
  <c r="D196" i="1"/>
  <c r="C196" i="1"/>
  <c r="H195" i="1"/>
  <c r="G195" i="1"/>
  <c r="D195" i="1"/>
  <c r="C195" i="1"/>
  <c r="H194" i="1"/>
  <c r="G194" i="1"/>
  <c r="D194" i="1"/>
  <c r="C194" i="1"/>
  <c r="H193" i="1"/>
  <c r="D193" i="1"/>
  <c r="G193" i="1" s="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D174" i="1"/>
  <c r="H174" i="1" s="1"/>
  <c r="C174" i="1"/>
  <c r="H173" i="1"/>
  <c r="D173" i="1"/>
  <c r="G173" i="1" s="1"/>
  <c r="C173" i="1"/>
  <c r="H172" i="1"/>
  <c r="G172" i="1"/>
  <c r="D172" i="1"/>
  <c r="C172" i="1"/>
  <c r="H171" i="1"/>
  <c r="D171" i="1"/>
  <c r="G171" i="1" s="1"/>
  <c r="C171" i="1"/>
  <c r="H170" i="1"/>
  <c r="G170" i="1"/>
  <c r="D170" i="1"/>
  <c r="C170" i="1"/>
  <c r="H169" i="1"/>
  <c r="D169" i="1"/>
  <c r="G169" i="1" s="1"/>
  <c r="C169" i="1"/>
  <c r="H168" i="1"/>
  <c r="G168" i="1"/>
  <c r="D168" i="1"/>
  <c r="C168" i="1"/>
  <c r="H167" i="1"/>
  <c r="D167" i="1"/>
  <c r="G167" i="1" s="1"/>
  <c r="C167" i="1"/>
  <c r="D166" i="1"/>
  <c r="H166" i="1" s="1"/>
  <c r="C166" i="1"/>
  <c r="H165" i="1"/>
  <c r="G165" i="1"/>
  <c r="D165" i="1"/>
  <c r="C165" i="1"/>
  <c r="H164" i="1"/>
  <c r="D164" i="1"/>
  <c r="G164" i="1" s="1"/>
  <c r="C164" i="1"/>
  <c r="H163" i="1"/>
  <c r="D163" i="1"/>
  <c r="G163" i="1" s="1"/>
  <c r="C163" i="1"/>
  <c r="H162" i="1"/>
  <c r="D162" i="1"/>
  <c r="G162" i="1" s="1"/>
  <c r="C162" i="1"/>
  <c r="D161" i="1"/>
  <c r="G161" i="1" s="1"/>
  <c r="C161" i="1"/>
  <c r="H159" i="1"/>
  <c r="G159" i="1"/>
  <c r="D159" i="1"/>
  <c r="C159" i="1"/>
  <c r="H158" i="1"/>
  <c r="D158" i="1"/>
  <c r="G158" i="1" s="1"/>
  <c r="C158" i="1"/>
  <c r="H157" i="1"/>
  <c r="G157" i="1"/>
  <c r="D157" i="1"/>
  <c r="C157" i="1"/>
  <c r="H156" i="1"/>
  <c r="D156" i="1"/>
  <c r="G156" i="1" s="1"/>
  <c r="C156" i="1"/>
  <c r="H155" i="1"/>
  <c r="D155" i="1"/>
  <c r="G155" i="1" s="1"/>
  <c r="C155" i="1"/>
  <c r="H154" i="1"/>
  <c r="G154" i="1"/>
  <c r="D154" i="1"/>
  <c r="C154" i="1"/>
  <c r="H153" i="1"/>
  <c r="G153" i="1"/>
  <c r="D153" i="1"/>
  <c r="C153" i="1"/>
  <c r="H152" i="1"/>
  <c r="G152" i="1"/>
  <c r="D152" i="1"/>
  <c r="C152" i="1"/>
  <c r="H151" i="1"/>
  <c r="D151" i="1"/>
  <c r="G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D132" i="1"/>
  <c r="G132" i="1" s="1"/>
  <c r="C132" i="1"/>
  <c r="D131" i="1"/>
  <c r="G131" i="1" s="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0" i="9" l="1"/>
  <c r="B320" i="9" s="1"/>
  <c r="E324" i="9"/>
  <c r="B324" i="9" s="1"/>
  <c r="C1555" i="1"/>
  <c r="H34" i="3"/>
  <c r="H1556" i="1"/>
  <c r="D5" i="7"/>
  <c r="C1538" i="1" s="1"/>
  <c r="E312" i="9"/>
  <c r="B312" i="9" s="1"/>
  <c r="E648" i="4"/>
  <c r="D642" i="1" s="1"/>
  <c r="G642" i="1" s="1"/>
  <c r="G635" i="1"/>
  <c r="H298" i="1"/>
  <c r="D422" i="1"/>
  <c r="G422" i="1" s="1"/>
  <c r="H1382" i="1"/>
  <c r="H1383" i="1"/>
  <c r="H1340" i="1"/>
  <c r="H1389" i="1"/>
  <c r="H1388" i="1"/>
  <c r="H1387" i="1"/>
  <c r="H1386" i="1"/>
  <c r="H1384" i="1"/>
  <c r="E37" i="9"/>
  <c r="B37" i="9" s="1"/>
  <c r="E36" i="9"/>
  <c r="B36" i="9" s="1"/>
  <c r="H1686" i="1"/>
  <c r="G1685" i="1"/>
  <c r="G1683" i="1"/>
  <c r="G1681" i="1"/>
  <c r="H1682" i="1"/>
  <c r="H1604" i="1"/>
  <c r="H1605" i="1"/>
  <c r="H1588" i="1"/>
  <c r="G1585" i="1"/>
  <c r="H1542" i="1"/>
  <c r="G1427" i="1"/>
  <c r="E330" i="9"/>
  <c r="B330" i="9" s="1"/>
  <c r="E329" i="9"/>
  <c r="B329" i="9" s="1"/>
  <c r="E327" i="9"/>
  <c r="B327" i="9" s="1"/>
  <c r="E326" i="9"/>
  <c r="B326" i="9" s="1"/>
  <c r="E323" i="9"/>
  <c r="B323" i="9" s="1"/>
  <c r="E319" i="9"/>
  <c r="B319" i="9" s="1"/>
  <c r="E337" i="9"/>
  <c r="B337" i="9" s="1"/>
  <c r="H1311" i="1"/>
  <c r="E307" i="9"/>
  <c r="B307" i="9" s="1"/>
  <c r="H1301" i="1"/>
  <c r="H1300" i="1"/>
  <c r="H1260" i="1"/>
  <c r="H1264" i="1"/>
  <c r="F260" i="5"/>
  <c r="H1265" i="1"/>
  <c r="H1258" i="1"/>
  <c r="H1257" i="1"/>
  <c r="H1256" i="1"/>
  <c r="H1251" i="1"/>
  <c r="H1229" i="1"/>
  <c r="H1224" i="1"/>
  <c r="G1185" i="1"/>
  <c r="G1188" i="1"/>
  <c r="G1184" i="1"/>
  <c r="G1183" i="1"/>
  <c r="E336" i="9"/>
  <c r="B336" i="9" s="1"/>
  <c r="G1178" i="1"/>
  <c r="G1177" i="1"/>
  <c r="G1176" i="1"/>
  <c r="G1179" i="1"/>
  <c r="F171" i="5"/>
  <c r="G1087" i="1"/>
  <c r="G1092" i="1"/>
  <c r="G1086" i="1"/>
  <c r="G1085" i="1"/>
  <c r="G1077" i="1"/>
  <c r="G1080" i="1"/>
  <c r="G1079" i="1"/>
  <c r="G1076" i="1"/>
  <c r="G1078" i="1"/>
  <c r="F341" i="9"/>
  <c r="B341" i="9" s="1"/>
  <c r="G1060" i="1"/>
  <c r="G1057" i="1"/>
  <c r="G1059" i="1"/>
  <c r="G1055" i="1"/>
  <c r="G1050" i="1"/>
  <c r="G1052" i="1"/>
  <c r="G1045" i="1"/>
  <c r="G1042" i="1"/>
  <c r="G1039" i="1"/>
  <c r="G1034" i="1"/>
  <c r="G1035" i="1"/>
  <c r="G1033" i="1"/>
  <c r="G1031" i="1"/>
  <c r="G1029" i="1"/>
  <c r="G1027" i="1"/>
  <c r="G1026" i="1"/>
  <c r="G1024" i="1"/>
  <c r="G1025" i="1"/>
  <c r="G1023" i="1"/>
  <c r="G1018" i="1"/>
  <c r="G1020" i="1"/>
  <c r="E31" i="9"/>
  <c r="B31" i="9" s="1"/>
  <c r="E311" i="9"/>
  <c r="B311" i="9" s="1"/>
  <c r="E322" i="9"/>
  <c r="B322" i="9" s="1"/>
  <c r="G975" i="1"/>
  <c r="E51" i="9"/>
  <c r="B51" i="9" s="1"/>
  <c r="F237" i="9"/>
  <c r="B237" i="9" s="1"/>
  <c r="E46" i="9"/>
  <c r="B46" i="9" s="1"/>
  <c r="F656" i="4"/>
  <c r="F597" i="4"/>
  <c r="H299" i="1"/>
  <c r="H421" i="1"/>
  <c r="E294" i="9"/>
  <c r="B294" i="9" s="1"/>
  <c r="E647" i="4"/>
  <c r="D641" i="1" s="1"/>
  <c r="F236" i="9"/>
  <c r="B236" i="9" s="1"/>
  <c r="G113" i="1"/>
  <c r="G108" i="1"/>
  <c r="F216" i="4"/>
  <c r="F244" i="9"/>
  <c r="B244" i="9" s="1"/>
  <c r="E55" i="9"/>
  <c r="B55" i="9" s="1"/>
  <c r="B239" i="9"/>
  <c r="F238" i="9"/>
  <c r="B238" i="9" s="1"/>
  <c r="E50" i="9"/>
  <c r="B50" i="9" s="1"/>
  <c r="G174" i="1"/>
  <c r="G166" i="1"/>
  <c r="F170" i="4"/>
  <c r="E164" i="4"/>
  <c r="D160" i="1" s="1"/>
  <c r="H161" i="1"/>
  <c r="F160" i="4"/>
  <c r="E153" i="4"/>
  <c r="D149" i="1" s="1"/>
  <c r="H150" i="1"/>
  <c r="F154" i="4"/>
  <c r="H131" i="1"/>
  <c r="F135" i="4"/>
  <c r="D106" i="4"/>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8" i="1"/>
  <c r="G1435" i="1"/>
  <c r="G1439" i="1"/>
  <c r="I1570" i="1"/>
  <c r="G1426" i="1"/>
  <c r="G1430" i="1"/>
  <c r="G1433" i="1"/>
  <c r="G1437" i="1"/>
  <c r="G1524" i="1"/>
  <c r="G1526" i="1"/>
  <c r="G1527" i="1"/>
  <c r="G1528" i="1"/>
  <c r="G1529" i="1"/>
  <c r="G1530" i="1"/>
  <c r="G1531" i="1"/>
  <c r="G1532" i="1"/>
  <c r="G1533" i="1"/>
  <c r="G1534" i="1"/>
  <c r="G1535" i="1"/>
  <c r="G1536" i="1"/>
  <c r="G1539" i="1"/>
  <c r="G1540" i="1"/>
  <c r="G1541" i="1"/>
  <c r="G1543" i="1"/>
  <c r="G1545" i="1"/>
  <c r="G1547" i="1"/>
  <c r="J1548" i="1"/>
  <c r="J1550" i="1"/>
  <c r="J1552" i="1"/>
  <c r="J1554" i="1"/>
  <c r="J1558" i="1"/>
  <c r="J1560" i="1"/>
  <c r="J1562" i="1"/>
  <c r="J1565" i="1"/>
  <c r="J1568" i="1"/>
  <c r="J1574" i="1"/>
  <c r="J1579" i="1"/>
  <c r="G1584" i="1"/>
  <c r="G1587" i="1"/>
  <c r="H1590" i="1"/>
  <c r="G1592" i="1"/>
  <c r="G1595" i="1"/>
  <c r="H1598" i="1"/>
  <c r="G1600" i="1"/>
  <c r="G1603" i="1"/>
  <c r="H1606" i="1"/>
  <c r="G1608" i="1"/>
  <c r="H1618" i="1"/>
  <c r="H1541" i="1"/>
  <c r="J1542" i="1"/>
  <c r="H1543" i="1"/>
  <c r="J1544" i="1"/>
  <c r="H1545" i="1"/>
  <c r="J1546" i="1"/>
  <c r="G1548" i="1"/>
  <c r="I1548" i="1" s="1"/>
  <c r="G1550" i="1"/>
  <c r="I1550" i="1" s="1"/>
  <c r="G1552" i="1"/>
  <c r="I1552" i="1" s="1"/>
  <c r="G1554" i="1"/>
  <c r="I1554" i="1" s="1"/>
  <c r="G1558" i="1"/>
  <c r="I1558" i="1" s="1"/>
  <c r="G1560" i="1"/>
  <c r="I1560" i="1" s="1"/>
  <c r="G1562" i="1"/>
  <c r="I1562" i="1" s="1"/>
  <c r="G1565" i="1"/>
  <c r="I1565" i="1" s="1"/>
  <c r="G1567" i="1"/>
  <c r="G1571" i="1"/>
  <c r="G1572" i="1"/>
  <c r="G1573" i="1"/>
  <c r="G1577" i="1"/>
  <c r="G1578" i="1"/>
  <c r="H1630" i="1"/>
  <c r="H1632" i="1"/>
  <c r="H1646" i="1"/>
  <c r="H1648" i="1"/>
  <c r="H1662" i="1"/>
  <c r="H1664" i="1"/>
  <c r="H1668" i="1"/>
  <c r="G1668" i="1"/>
  <c r="H1672" i="1"/>
  <c r="G1672" i="1"/>
  <c r="H1676" i="1"/>
  <c r="G1676" i="1"/>
  <c r="H1680" i="1"/>
  <c r="G1680" i="1"/>
  <c r="H1684" i="1"/>
  <c r="G1684" i="1"/>
  <c r="E430" i="4"/>
  <c r="D251" i="5"/>
  <c r="F274" i="5"/>
  <c r="E5" i="7"/>
  <c r="G1542" i="1"/>
  <c r="I1542" i="1" s="1"/>
  <c r="G1544" i="1"/>
  <c r="I1544" i="1" s="1"/>
  <c r="G1546" i="1"/>
  <c r="I1546" i="1" s="1"/>
  <c r="H1567" i="1"/>
  <c r="G1568" i="1"/>
  <c r="I1568" i="1" s="1"/>
  <c r="H1570" i="1"/>
  <c r="J1570" i="1"/>
  <c r="H1573" i="1"/>
  <c r="G1574" i="1"/>
  <c r="I1574" i="1" s="1"/>
  <c r="H1576" i="1"/>
  <c r="I1576" i="1" s="1"/>
  <c r="J1576" i="1"/>
  <c r="H1578" i="1"/>
  <c r="G1579" i="1"/>
  <c r="I1579" i="1" s="1"/>
  <c r="H1581" i="1"/>
  <c r="I1581" i="1" s="1"/>
  <c r="J1581" i="1"/>
  <c r="G1583" i="1"/>
  <c r="H1586" i="1"/>
  <c r="G1591" i="1"/>
  <c r="H1594" i="1"/>
  <c r="G1599" i="1"/>
  <c r="H1602" i="1"/>
  <c r="G1607" i="1"/>
  <c r="H1610" i="1"/>
  <c r="H1612" i="1"/>
  <c r="H1634" i="1"/>
  <c r="H1636" i="1"/>
  <c r="H1650" i="1"/>
  <c r="H1652" i="1"/>
  <c r="E6" i="4"/>
  <c r="F309" i="4"/>
  <c r="D360" i="4"/>
  <c r="F361" i="4"/>
  <c r="G1582" i="1"/>
  <c r="E308" i="4"/>
  <c r="E360" i="4"/>
  <c r="H22" i="3"/>
  <c r="E141" i="6"/>
  <c r="I27" i="3"/>
  <c r="D134" i="4"/>
  <c r="D202" i="4"/>
  <c r="D262" i="4"/>
  <c r="D321" i="4"/>
  <c r="D308" i="4" s="1"/>
  <c r="D373" i="4"/>
  <c r="F427" i="4"/>
  <c r="D430" i="4"/>
  <c r="D466" i="4"/>
  <c r="D536" i="4"/>
  <c r="D584" i="4"/>
  <c r="E12" i="5"/>
  <c r="E70" i="5"/>
  <c r="D135" i="5"/>
  <c r="H316" i="9"/>
  <c r="H315" i="9"/>
  <c r="E219" i="5"/>
  <c r="F219" i="5" s="1"/>
  <c r="E255" i="5"/>
  <c r="D1259" i="1" s="1"/>
  <c r="D7" i="4"/>
  <c r="D49" i="4"/>
  <c r="F91" i="4"/>
  <c r="D125" i="4"/>
  <c r="D153" i="4"/>
  <c r="F237" i="4"/>
  <c r="D273" i="4"/>
  <c r="F314" i="4"/>
  <c r="F366" i="4"/>
  <c r="F426" i="4"/>
  <c r="D571" i="4"/>
  <c r="F607" i="4"/>
  <c r="D629" i="4"/>
  <c r="D88" i="5"/>
  <c r="F150" i="5"/>
  <c r="D203" i="5"/>
  <c r="F277" i="5"/>
  <c r="F5" i="6"/>
  <c r="D35" i="6"/>
  <c r="D129" i="6"/>
  <c r="H310" i="9"/>
  <c r="G310" i="9"/>
  <c r="E310" i="9" s="1"/>
  <c r="B310" i="9" s="1"/>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H179" i="9"/>
  <c r="I10" i="9"/>
  <c r="M228" i="9"/>
  <c r="G180" i="9"/>
  <c r="E180" i="9" s="1"/>
  <c r="B180" i="9" s="1"/>
  <c r="B28" i="9"/>
  <c r="B32" i="9"/>
  <c r="D164" i="4"/>
  <c r="E88" i="5"/>
  <c r="D1093" i="1" s="1"/>
  <c r="F89" i="5"/>
  <c r="E177" i="5"/>
  <c r="F178" i="5"/>
  <c r="D114" i="6"/>
  <c r="D44" i="8"/>
  <c r="G315" i="9"/>
  <c r="E315" i="9" s="1"/>
  <c r="B315" i="9" s="1"/>
  <c r="G316" i="9"/>
  <c r="E316" i="9" s="1"/>
  <c r="B316" i="9" s="1"/>
  <c r="B27" i="9"/>
  <c r="B105" i="9"/>
  <c r="B109" i="9"/>
  <c r="B113" i="9"/>
  <c r="B117" i="9"/>
  <c r="B121" i="9"/>
  <c r="B108" i="9"/>
  <c r="B112" i="9"/>
  <c r="B116" i="9"/>
  <c r="B120" i="9"/>
  <c r="B124" i="9"/>
  <c r="B132" i="9"/>
  <c r="B140" i="9"/>
  <c r="B148" i="9"/>
  <c r="B160" i="9"/>
  <c r="B168" i="9"/>
  <c r="E107" i="9"/>
  <c r="B107" i="9" s="1"/>
  <c r="E111" i="9"/>
  <c r="B111" i="9" s="1"/>
  <c r="E115" i="9"/>
  <c r="B115" i="9" s="1"/>
  <c r="E119" i="9"/>
  <c r="B119" i="9" s="1"/>
  <c r="E123" i="9"/>
  <c r="B123" i="9" s="1"/>
  <c r="F229" i="9"/>
  <c r="B229" i="9" s="1"/>
  <c r="F232" i="9"/>
  <c r="B232" i="9" s="1"/>
  <c r="F233" i="9"/>
  <c r="B233" i="9" s="1"/>
  <c r="B240" i="9"/>
  <c r="B280" i="9"/>
  <c r="H33" i="3" l="1"/>
  <c r="G346" i="9"/>
  <c r="E346" i="9" s="1"/>
  <c r="B346" i="9" s="1"/>
  <c r="G1555" i="1"/>
  <c r="H1555" i="1"/>
  <c r="H422" i="1"/>
  <c r="H642" i="1"/>
  <c r="H19" i="9"/>
  <c r="E19" i="9" s="1"/>
  <c r="B19" i="9" s="1"/>
  <c r="B207" i="9"/>
  <c r="F647" i="4"/>
  <c r="H641" i="1"/>
  <c r="G641" i="1"/>
  <c r="E152" i="4"/>
  <c r="E299" i="4" s="1"/>
  <c r="E300" i="4" s="1"/>
  <c r="D296" i="1" s="1"/>
  <c r="F106" i="4"/>
  <c r="C102" i="1"/>
  <c r="D417" i="4"/>
  <c r="F308" i="4"/>
  <c r="C303" i="1"/>
  <c r="F129" i="6"/>
  <c r="C1525" i="1"/>
  <c r="F88" i="5"/>
  <c r="C1093" i="1"/>
  <c r="F49" i="4"/>
  <c r="C45" i="1"/>
  <c r="H1259" i="1"/>
  <c r="G1259" i="1"/>
  <c r="E7" i="5"/>
  <c r="D1017" i="1"/>
  <c r="F430" i="4"/>
  <c r="C424" i="1"/>
  <c r="F262" i="4"/>
  <c r="C258" i="1"/>
  <c r="I31" i="3"/>
  <c r="D1537" i="1"/>
  <c r="E418" i="4"/>
  <c r="D413" i="1" s="1"/>
  <c r="D355" i="1"/>
  <c r="D418" i="4"/>
  <c r="F360" i="4"/>
  <c r="C355" i="1"/>
  <c r="I17" i="3"/>
  <c r="E422" i="4"/>
  <c r="D2" i="1"/>
  <c r="E639" i="4"/>
  <c r="D633" i="1" s="1"/>
  <c r="D424" i="1"/>
  <c r="F35" i="6"/>
  <c r="H28" i="3"/>
  <c r="C1431" i="1"/>
  <c r="G338" i="9"/>
  <c r="E338" i="9" s="1"/>
  <c r="B338" i="9" s="1"/>
  <c r="F203" i="5"/>
  <c r="C1207" i="1"/>
  <c r="F629" i="4"/>
  <c r="C623" i="1"/>
  <c r="H24" i="9"/>
  <c r="G24" i="9"/>
  <c r="F153" i="4"/>
  <c r="D152" i="4"/>
  <c r="C149" i="1"/>
  <c r="F7" i="4"/>
  <c r="D6" i="4"/>
  <c r="C3" i="1"/>
  <c r="E251" i="5"/>
  <c r="E176" i="5" s="1"/>
  <c r="D1180" i="1" s="1"/>
  <c r="F135" i="5"/>
  <c r="C1140" i="1"/>
  <c r="F584" i="4"/>
  <c r="C578" i="1"/>
  <c r="F202" i="4"/>
  <c r="C198" i="1"/>
  <c r="E417" i="4"/>
  <c r="D412" i="1" s="1"/>
  <c r="D303" i="1"/>
  <c r="H25" i="3"/>
  <c r="C1255" i="1"/>
  <c r="I1578" i="1"/>
  <c r="I1545" i="1"/>
  <c r="K1481" i="9"/>
  <c r="G344" i="9"/>
  <c r="E344" i="9" s="1"/>
  <c r="B344" i="9" s="1"/>
  <c r="I39" i="3"/>
  <c r="C1621" i="1"/>
  <c r="F114" i="6"/>
  <c r="H30" i="3"/>
  <c r="C1510" i="1"/>
  <c r="F164" i="4"/>
  <c r="C160" i="1"/>
  <c r="D177" i="5"/>
  <c r="F125" i="4"/>
  <c r="C121" i="1"/>
  <c r="H339" i="9"/>
  <c r="E339" i="9" s="1"/>
  <c r="B339" i="9" s="1"/>
  <c r="D1223" i="1"/>
  <c r="E69" i="5"/>
  <c r="D1075" i="1"/>
  <c r="F536" i="4"/>
  <c r="D535" i="4"/>
  <c r="D639" i="4" s="1"/>
  <c r="C530" i="1"/>
  <c r="F373" i="4"/>
  <c r="C368" i="1"/>
  <c r="F134" i="4"/>
  <c r="C130" i="1"/>
  <c r="F70" i="5"/>
  <c r="I33" i="3"/>
  <c r="D1538" i="1"/>
  <c r="F12" i="5"/>
  <c r="I1567" i="1"/>
  <c r="I1543" i="1"/>
  <c r="I24" i="3"/>
  <c r="D1181" i="1"/>
  <c r="F228" i="9"/>
  <c r="B228" i="9" s="1"/>
  <c r="F571" i="4"/>
  <c r="C565" i="1"/>
  <c r="F273" i="4"/>
  <c r="C269" i="1"/>
  <c r="G343" i="9"/>
  <c r="E343" i="9" s="1"/>
  <c r="D69" i="5"/>
  <c r="F466" i="4"/>
  <c r="C460" i="1"/>
  <c r="F321" i="4"/>
  <c r="C316" i="1"/>
  <c r="I18" i="3"/>
  <c r="D148" i="1"/>
  <c r="D141" i="6"/>
  <c r="E640" i="4"/>
  <c r="D634" i="1" s="1"/>
  <c r="I1573" i="1"/>
  <c r="I1541" i="1"/>
  <c r="E345" i="9" l="1"/>
  <c r="I10" i="3" s="1"/>
  <c r="F251" i="5"/>
  <c r="E24" i="9"/>
  <c r="B24" i="9" s="1"/>
  <c r="H102" i="1"/>
  <c r="G102" i="1"/>
  <c r="F639" i="4"/>
  <c r="C633" i="1"/>
  <c r="F141" i="6"/>
  <c r="H31" i="3"/>
  <c r="C1537" i="1"/>
  <c r="H565" i="1"/>
  <c r="G565" i="1"/>
  <c r="H121" i="1"/>
  <c r="G121" i="1"/>
  <c r="E643" i="4"/>
  <c r="D417" i="1"/>
  <c r="I22" i="3"/>
  <c r="E6" i="5"/>
  <c r="D1012" i="1"/>
  <c r="F7" i="5"/>
  <c r="E342" i="9"/>
  <c r="B343" i="9"/>
  <c r="H130" i="1"/>
  <c r="G130" i="1"/>
  <c r="H530" i="1"/>
  <c r="G530" i="1"/>
  <c r="I23" i="3"/>
  <c r="D1074" i="1"/>
  <c r="H1510" i="1"/>
  <c r="G1510" i="1"/>
  <c r="H198" i="1"/>
  <c r="G198" i="1"/>
  <c r="H1140" i="1"/>
  <c r="G1140" i="1"/>
  <c r="D422" i="4"/>
  <c r="F6" i="4"/>
  <c r="H17" i="3"/>
  <c r="C2" i="1"/>
  <c r="H1431" i="1"/>
  <c r="G1431" i="1"/>
  <c r="H9" i="3"/>
  <c r="F418" i="4"/>
  <c r="C413" i="1"/>
  <c r="H1093" i="1"/>
  <c r="G1093" i="1"/>
  <c r="H303" i="1"/>
  <c r="G303" i="1"/>
  <c r="H460" i="1"/>
  <c r="G460" i="1"/>
  <c r="H269" i="1"/>
  <c r="G269" i="1"/>
  <c r="H1223" i="1"/>
  <c r="G1223" i="1"/>
  <c r="H1207" i="1"/>
  <c r="G1207" i="1"/>
  <c r="H258" i="1"/>
  <c r="G258" i="1"/>
  <c r="H316" i="1"/>
  <c r="G316" i="1"/>
  <c r="G348" i="9"/>
  <c r="E348" i="9" s="1"/>
  <c r="H1538" i="1"/>
  <c r="G1538" i="1"/>
  <c r="F535" i="4"/>
  <c r="D640" i="4"/>
  <c r="C529" i="1"/>
  <c r="F177" i="5"/>
  <c r="D176" i="5"/>
  <c r="H24" i="3"/>
  <c r="C1181" i="1"/>
  <c r="E423" i="4"/>
  <c r="E301" i="4"/>
  <c r="D297" i="1" s="1"/>
  <c r="D295" i="1"/>
  <c r="H368" i="1"/>
  <c r="G368" i="1"/>
  <c r="H160" i="1"/>
  <c r="G160" i="1"/>
  <c r="H578" i="1"/>
  <c r="G578" i="1"/>
  <c r="I25" i="3"/>
  <c r="D1255" i="1"/>
  <c r="G1255" i="1" s="1"/>
  <c r="H149" i="1"/>
  <c r="G149" i="1"/>
  <c r="H355" i="1"/>
  <c r="G355" i="1"/>
  <c r="H1017" i="1"/>
  <c r="G1017" i="1"/>
  <c r="H45" i="1"/>
  <c r="G45" i="1"/>
  <c r="H1525" i="1"/>
  <c r="G1525" i="1"/>
  <c r="F417" i="4"/>
  <c r="C412" i="1"/>
  <c r="F69" i="5"/>
  <c r="H23" i="3"/>
  <c r="C1074" i="1"/>
  <c r="D6" i="5"/>
  <c r="H1075" i="1"/>
  <c r="G1075" i="1"/>
  <c r="H1621" i="1"/>
  <c r="G1621" i="1"/>
  <c r="H11" i="3"/>
  <c r="H3" i="1"/>
  <c r="G3" i="1"/>
  <c r="D299" i="4"/>
  <c r="F152" i="4"/>
  <c r="H18" i="3"/>
  <c r="C148" i="1"/>
  <c r="H623" i="1"/>
  <c r="G623" i="1"/>
  <c r="H424" i="1"/>
  <c r="G424" i="1"/>
  <c r="H1181" i="1" l="1"/>
  <c r="G1181" i="1"/>
  <c r="H529" i="1"/>
  <c r="G529" i="1"/>
  <c r="G306" i="9"/>
  <c r="E306" i="9" s="1"/>
  <c r="B306" i="9" s="1"/>
  <c r="G299" i="9"/>
  <c r="F6" i="5"/>
  <c r="C1011" i="1"/>
  <c r="E644" i="4"/>
  <c r="E645" i="4" s="1"/>
  <c r="E425" i="4"/>
  <c r="D420" i="1" s="1"/>
  <c r="D418" i="1"/>
  <c r="H20" i="9"/>
  <c r="H1255" i="1"/>
  <c r="H2" i="1"/>
  <c r="G2" i="1"/>
  <c r="D643" i="4"/>
  <c r="F422" i="4"/>
  <c r="C417" i="1"/>
  <c r="N3" i="9"/>
  <c r="I11" i="3"/>
  <c r="K3" i="9"/>
  <c r="H1012" i="1"/>
  <c r="G1012" i="1"/>
  <c r="D637" i="1"/>
  <c r="E347" i="9"/>
  <c r="I9" i="3" s="1"/>
  <c r="B348" i="9"/>
  <c r="H299" i="9"/>
  <c r="D1011" i="1"/>
  <c r="E424" i="4"/>
  <c r="D419" i="1" s="1"/>
  <c r="H633" i="1"/>
  <c r="G633" i="1"/>
  <c r="D301" i="4"/>
  <c r="F299" i="4"/>
  <c r="D423" i="4"/>
  <c r="C295" i="1"/>
  <c r="H412" i="1"/>
  <c r="G412" i="1"/>
  <c r="F640" i="4"/>
  <c r="C634" i="1"/>
  <c r="H148" i="1"/>
  <c r="G148" i="1"/>
  <c r="H1074" i="1"/>
  <c r="G1074" i="1"/>
  <c r="F176" i="5"/>
  <c r="C1180" i="1"/>
  <c r="H413" i="1"/>
  <c r="G413" i="1"/>
  <c r="D300" i="4"/>
  <c r="H1537" i="1"/>
  <c r="G1537" i="1"/>
  <c r="D639" i="1" l="1"/>
  <c r="H1180" i="1"/>
  <c r="G1180" i="1"/>
  <c r="F300" i="4"/>
  <c r="C296" i="1"/>
  <c r="H634" i="1"/>
  <c r="G634" i="1"/>
  <c r="H295" i="1"/>
  <c r="G295" i="1"/>
  <c r="E299" i="9"/>
  <c r="D644" i="4"/>
  <c r="D425" i="4"/>
  <c r="F423" i="4"/>
  <c r="C418" i="1"/>
  <c r="G20" i="9"/>
  <c r="E20" i="9" s="1"/>
  <c r="B20" i="9" s="1"/>
  <c r="D424" i="4"/>
  <c r="F643" i="4"/>
  <c r="C637" i="1"/>
  <c r="E646" i="4"/>
  <c r="D638" i="1"/>
  <c r="F301" i="4"/>
  <c r="C297" i="1"/>
  <c r="H417" i="1"/>
  <c r="G417" i="1"/>
  <c r="H8" i="3"/>
  <c r="H1011" i="1"/>
  <c r="G1011" i="1"/>
  <c r="H297" i="1" l="1"/>
  <c r="G297" i="1"/>
  <c r="H637" i="1"/>
  <c r="G637" i="1"/>
  <c r="D646" i="4"/>
  <c r="F644" i="4"/>
  <c r="C638" i="1"/>
  <c r="H418" i="1"/>
  <c r="G418" i="1"/>
  <c r="B299" i="9"/>
  <c r="D645" i="4"/>
  <c r="H296" i="1"/>
  <c r="G296" i="1"/>
  <c r="M3" i="9"/>
  <c r="E650" i="4"/>
  <c r="D640" i="1"/>
  <c r="F424" i="4"/>
  <c r="C419" i="1"/>
  <c r="F425" i="4"/>
  <c r="C420" i="1"/>
  <c r="E649" i="4"/>
  <c r="H638" i="1" l="1"/>
  <c r="G638" i="1"/>
  <c r="I19" i="3"/>
  <c r="D643" i="1"/>
  <c r="H334" i="9"/>
  <c r="G334" i="9"/>
  <c r="E334" i="9" s="1"/>
  <c r="I20" i="3"/>
  <c r="D644" i="1"/>
  <c r="F645" i="4"/>
  <c r="D649" i="4"/>
  <c r="C639" i="1"/>
  <c r="G297" i="9"/>
  <c r="E297" i="9" s="1"/>
  <c r="B297" i="9" s="1"/>
  <c r="H420" i="1"/>
  <c r="G420" i="1"/>
  <c r="H419" i="1"/>
  <c r="G419" i="1"/>
  <c r="F646" i="4"/>
  <c r="D650" i="4"/>
  <c r="C640" i="1"/>
  <c r="F650" i="4" l="1"/>
  <c r="H20" i="3"/>
  <c r="C644" i="1"/>
  <c r="F649" i="4"/>
  <c r="H19" i="3"/>
  <c r="C643" i="1"/>
  <c r="H640" i="1"/>
  <c r="G640" i="1"/>
  <c r="H639" i="1"/>
  <c r="G639" i="1"/>
  <c r="H7" i="3"/>
  <c r="B334" i="9"/>
  <c r="E298" i="9"/>
  <c r="I8" i="3" s="1"/>
  <c r="H644" i="1" l="1"/>
  <c r="G644" i="1"/>
  <c r="J3" i="9"/>
  <c r="H643" i="1"/>
  <c r="G643" i="1"/>
  <c r="G295" i="9" l="1"/>
  <c r="L293" i="9"/>
  <c r="F293" i="9" s="1"/>
  <c r="H295" i="9"/>
  <c r="H18" i="9"/>
  <c r="G18" i="9"/>
  <c r="H17" i="9"/>
  <c r="L16" i="9"/>
  <c r="J8" i="9"/>
  <c r="J17" i="9"/>
  <c r="K13" i="9"/>
  <c r="J9" i="9"/>
  <c r="J5" i="9"/>
  <c r="M15" i="9"/>
  <c r="K5" i="9"/>
  <c r="J12" i="9"/>
  <c r="J11" i="9"/>
  <c r="H21" i="9"/>
  <c r="K9" i="9"/>
  <c r="G22" i="9"/>
  <c r="M16" i="9"/>
  <c r="H15" i="9"/>
  <c r="K11" i="9"/>
  <c r="I11" i="9"/>
  <c r="J13" i="9"/>
  <c r="K8" i="9"/>
  <c r="I6" i="9"/>
  <c r="J6" i="9"/>
  <c r="K6" i="9"/>
  <c r="G16" i="9"/>
  <c r="J10" i="9"/>
  <c r="K12" i="9"/>
  <c r="H22" i="9"/>
  <c r="I12" i="9"/>
  <c r="I8" i="9"/>
  <c r="I13" i="9"/>
  <c r="G21" i="9"/>
  <c r="L15" i="9"/>
  <c r="F15" i="9" s="1"/>
  <c r="I5" i="9"/>
  <c r="G15" i="9"/>
  <c r="K10" i="9"/>
  <c r="I7" i="9"/>
  <c r="J7" i="9"/>
  <c r="I17" i="9"/>
  <c r="I9" i="9"/>
  <c r="E9" i="9" s="1"/>
  <c r="B9" i="9" s="1"/>
  <c r="G17" i="9"/>
  <c r="K7" i="9"/>
  <c r="H16" i="9"/>
  <c r="E15" i="9" l="1"/>
  <c r="E17" i="9"/>
  <c r="B17" i="9" s="1"/>
  <c r="E12" i="9"/>
  <c r="B12" i="9" s="1"/>
  <c r="E5" i="9"/>
  <c r="B5" i="9" s="1"/>
  <c r="E13" i="9"/>
  <c r="B13" i="9" s="1"/>
  <c r="E11" i="9"/>
  <c r="B11" i="9" s="1"/>
  <c r="E7" i="9"/>
  <c r="B7" i="9" s="1"/>
  <c r="E18" i="9"/>
  <c r="B18" i="9" s="1"/>
  <c r="E16" i="9"/>
  <c r="E21" i="9"/>
  <c r="B21" i="9" s="1"/>
  <c r="B15" i="9"/>
  <c r="E22" i="9"/>
  <c r="B22" i="9" s="1"/>
  <c r="F16" i="9"/>
  <c r="F14" i="9" s="1"/>
  <c r="E8" i="9"/>
  <c r="B8" i="9" s="1"/>
  <c r="E10" i="9"/>
  <c r="B10" i="9" s="1"/>
  <c r="E6" i="9"/>
  <c r="B6" i="9" s="1"/>
  <c r="B293" i="9"/>
  <c r="F23" i="9"/>
  <c r="E295" i="9"/>
  <c r="F3" i="9" l="1"/>
  <c r="B295" i="9"/>
  <c r="E23" i="9"/>
  <c r="I7" i="3" s="1"/>
  <c r="B16" i="9"/>
  <c r="E4" i="9"/>
  <c r="E14" i="9"/>
  <c r="I13" i="3" s="1"/>
  <c r="E3" i="9" l="1"/>
</calcChain>
</file>

<file path=xl/sharedStrings.xml><?xml version="1.0" encoding="utf-8"?>
<sst xmlns="http://schemas.openxmlformats.org/spreadsheetml/2006/main" count="4734" uniqueCount="3657">
  <si>
    <t>Obveznik:</t>
  </si>
  <si>
    <t>3381 - VISOKI PREKRŠAJNI SUD REPUBLIKE HRVATSKE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</si>
  <si>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</si>
  <si>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</si>
  <si>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</si>
  <si>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</si>
  <si>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</si>
  <si>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</si>
  <si>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</si>
  <si>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</si>
  <si>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</si>
  <si>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</si>
  <si>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</si>
  <si>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</si>
  <si>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</si>
  <si>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</si>
  <si>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</si>
  <si>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</si>
  <si>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</si>
  <si>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</si>
  <si>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</si>
  <si>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</si>
  <si>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</si>
  <si>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</si>
  <si>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</si>
  <si>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</si>
  <si>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</si>
  <si>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</si>
  <si>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</si>
  <si>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</si>
  <si>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</si>
  <si>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</si>
  <si>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</si>
  <si>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</si>
  <si>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</si>
  <si>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</si>
  <si>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</si>
  <si>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</si>
  <si>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</si>
  <si>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</si>
  <si>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</si>
  <si>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</si>
  <si>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</si>
  <si>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</si>
  <si>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</si>
  <si>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</si>
  <si>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</si>
  <si>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</si>
  <si>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</si>
  <si>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</si>
  <si>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</si>
  <si>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</si>
  <si>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</si>
  <si>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</si>
  <si>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</si>
  <si>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</si>
  <si>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</si>
  <si>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</si>
  <si>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</si>
  <si>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</si>
  <si>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</si>
  <si>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</si>
  <si>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</si>
  <si>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</si>
  <si>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</si>
  <si>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</si>
  <si>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</si>
  <si>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</si>
  <si>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</si>
  <si>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</si>
  <si>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</si>
  <si>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</si>
  <si>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</si>
  <si>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</si>
  <si>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</si>
  <si>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</si>
  <si>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</si>
  <si>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</si>
  <si>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</si>
  <si>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</si>
  <si>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</si>
  <si>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</si>
  <si>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</si>
  <si>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</si>
  <si>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</si>
  <si>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</si>
  <si>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</si>
  <si>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</si>
  <si>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</si>
  <si>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</si>
  <si>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</si>
  <si>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</si>
  <si>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</si>
  <si>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</si>
  <si>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</si>
  <si>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</si>
  <si>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</si>
  <si>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</si>
  <si>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</si>
  <si>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</si>
  <si>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</si>
  <si>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</si>
  <si>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</si>
  <si>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</si>
  <si>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</si>
  <si>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</si>
  <si>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</si>
  <si>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</si>
  <si>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</si>
  <si>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</si>
  <si>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</si>
  <si>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</si>
  <si>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</si>
  <si>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</si>
  <si>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</si>
  <si>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</si>
  <si>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</si>
  <si>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</si>
  <si>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</si>
  <si>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</si>
  <si>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</si>
  <si>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</si>
  <si>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</si>
  <si>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</si>
  <si>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</si>
  <si>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</si>
  <si>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</si>
  <si>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</si>
  <si>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</si>
  <si>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</si>
  <si>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</si>
  <si>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</si>
  <si>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</si>
  <si>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</si>
  <si>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</si>
  <si>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</si>
  <si>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</si>
  <si>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</si>
  <si>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</si>
  <si>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</si>
  <si>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</si>
  <si>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</si>
  <si>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</si>
  <si>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</si>
  <si>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</si>
  <si>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</si>
  <si>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</si>
  <si>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</si>
  <si>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</si>
  <si>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</si>
  <si>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</si>
  <si>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</si>
  <si>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</si>
  <si>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</si>
  <si>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</si>
  <si>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</si>
  <si>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</si>
  <si>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</si>
  <si>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</si>
  <si>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</si>
  <si>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</si>
  <si>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</si>
  <si>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</si>
  <si>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</si>
  <si>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</si>
  <si>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</si>
  <si>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</si>
  <si>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</si>
  <si>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</si>
  <si>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</si>
  <si>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</si>
  <si>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</si>
  <si>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</si>
  <si>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</si>
  <si>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</si>
  <si>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</si>
  <si>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</si>
  <si>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</si>
  <si>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</si>
  <si>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</si>
  <si>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</si>
  <si>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</si>
  <si>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</si>
  <si>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</si>
  <si>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</si>
  <si>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</si>
  <si>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</si>
  <si>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</si>
  <si>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</si>
  <si>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</si>
  <si>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</si>
  <si>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</si>
  <si>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</si>
  <si>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</si>
  <si>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</si>
  <si>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</si>
  <si>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</si>
  <si>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</si>
  <si>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</si>
  <si>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</si>
  <si>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</si>
  <si>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</si>
  <si>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</si>
  <si>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</si>
  <si>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</si>
  <si>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</si>
  <si>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</si>
  <si>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</si>
  <si>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</si>
  <si>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</si>
  <si>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</si>
  <si>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</si>
  <si>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</si>
  <si>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</si>
  <si>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</si>
  <si>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</si>
  <si>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</si>
  <si>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</si>
  <si>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</si>
  <si>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</si>
  <si>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</si>
  <si>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</si>
  <si>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</si>
  <si>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</si>
  <si>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</si>
  <si>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</si>
  <si>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</si>
  <si>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</si>
  <si>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</si>
  <si>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</si>
  <si>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</si>
  <si>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</si>
  <si>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</si>
  <si>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</si>
  <si>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</si>
  <si>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</si>
  <si>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</si>
  <si>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</si>
  <si>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</si>
  <si>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</si>
  <si>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</si>
  <si>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</si>
  <si>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</si>
  <si>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</si>
  <si>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</si>
  <si>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</si>
  <si>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</si>
  <si>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</si>
  <si>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</si>
  <si>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</si>
  <si>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</si>
  <si>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</si>
  <si>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</si>
  <si>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</si>
  <si>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</si>
  <si>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</si>
  <si>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</si>
  <si>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</si>
  <si>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</si>
  <si>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</si>
  <si>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</si>
  <si>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</si>
  <si>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</si>
  <si>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</si>
  <si>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</si>
  <si>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</si>
  <si>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</si>
  <si>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</si>
  <si>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</si>
  <si>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</si>
  <si>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</si>
  <si>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</si>
  <si>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</si>
  <si>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</si>
  <si>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</si>
  <si>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</si>
  <si>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</si>
  <si>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</si>
  <si>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</si>
  <si>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</si>
  <si>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</si>
  <si>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</si>
  <si>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</si>
  <si>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</si>
  <si>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</si>
  <si>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</si>
  <si>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</si>
  <si>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</si>
  <si>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</si>
  <si>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</si>
  <si>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</si>
  <si>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</si>
  <si>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</si>
  <si>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</si>
  <si>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</si>
  <si>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</si>
  <si>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</si>
  <si>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</si>
  <si>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</si>
  <si>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</si>
  <si>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</si>
  <si>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</si>
  <si>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</si>
  <si>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</si>
  <si>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</si>
  <si>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</si>
  <si>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</si>
  <si>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</si>
  <si>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</si>
  <si>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</si>
  <si>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</si>
  <si>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</si>
  <si>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</si>
  <si>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</si>
  <si>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</si>
  <si>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</si>
  <si>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</si>
  <si>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</si>
  <si>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</si>
  <si>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</si>
  <si>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</si>
  <si>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</si>
  <si>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</si>
  <si>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</si>
  <si>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</si>
  <si>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</si>
  <si>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</si>
  <si>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</si>
  <si>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</si>
  <si>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</si>
  <si>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</si>
  <si>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</si>
  <si>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</si>
  <si>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</si>
  <si>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</si>
  <si>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</si>
  <si>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</si>
  <si>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</si>
  <si>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</si>
  <si>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</si>
  <si>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</si>
  <si>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</si>
  <si>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</si>
  <si>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</si>
  <si>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</si>
  <si>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</si>
  <si>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</si>
  <si>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</si>
  <si>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</si>
  <si>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</si>
  <si>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</si>
  <si>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</si>
  <si>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</si>
  <si>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</si>
  <si>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</si>
  <si>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</si>
  <si>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</si>
  <si>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</si>
  <si>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</si>
  <si>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</si>
  <si>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</si>
  <si>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</si>
  <si>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</si>
  <si>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</si>
  <si>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</si>
  <si>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</si>
  <si>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</si>
  <si>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</si>
  <si>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</si>
  <si>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</si>
  <si>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</si>
  <si>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</si>
  <si>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</si>
  <si>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</si>
  <si>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</si>
  <si>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</si>
  <si>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</si>
  <si>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</si>
  <si>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</si>
  <si>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</si>
  <si>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</si>
  <si>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</si>
  <si>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</si>
  <si>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</si>
  <si>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</si>
  <si>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</si>
  <si>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</si>
  <si>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</si>
  <si>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</si>
  <si>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</si>
  <si>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</si>
  <si>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</si>
  <si>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</si>
  <si>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</si>
  <si>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</si>
  <si>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</si>
  <si>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</si>
  <si>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</si>
  <si>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</si>
  <si>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</si>
  <si>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</si>
  <si>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</si>
  <si>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</si>
  <si>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</si>
  <si>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</si>
  <si>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</si>
  <si>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</si>
  <si>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</si>
  <si>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</si>
  <si>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</si>
  <si>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</si>
  <si>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</si>
  <si>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</si>
  <si>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</si>
  <si>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</si>
  <si>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</si>
  <si>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</si>
  <si>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</si>
  <si>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</si>
  <si>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</si>
  <si>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</si>
  <si>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</si>
  <si>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</si>
  <si>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</si>
  <si>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</si>
  <si>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</si>
  <si>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</si>
  <si>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</si>
  <si>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</si>
  <si>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</si>
  <si>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</si>
  <si>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</si>
  <si>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</si>
  <si>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</si>
  <si>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</si>
  <si>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</si>
  <si>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</si>
  <si>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</si>
  <si>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</si>
  <si>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</si>
  <si>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</si>
  <si>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</si>
  <si>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</si>
  <si>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</si>
  <si>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</si>
  <si>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</si>
  <si>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</si>
  <si>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</si>
  <si>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</si>
  <si>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</si>
  <si>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</si>
  <si>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</si>
  <si>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</si>
  <si>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</si>
  <si>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</si>
  <si>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</si>
  <si>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</si>
  <si>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</si>
  <si>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</si>
  <si>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</si>
  <si>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</si>
  <si>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</si>
  <si>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</si>
  <si>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</si>
  <si>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</si>
  <si>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</si>
  <si>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</si>
  <si>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</si>
  <si>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</si>
  <si>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</si>
  <si>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</si>
  <si>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</si>
  <si>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</si>
  <si>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</si>
  <si>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</si>
  <si>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</si>
  <si>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</si>
  <si>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</si>
  <si>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</si>
  <si>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</si>
  <si>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</si>
  <si>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</si>
  <si>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</si>
  <si>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</si>
  <si>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</si>
  <si>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</si>
  <si>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</si>
  <si>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</si>
  <si>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</si>
  <si>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</si>
  <si>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</si>
  <si>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</si>
  <si>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</si>
  <si>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</si>
  <si>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</si>
  <si>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</si>
  <si>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</si>
  <si>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</si>
  <si>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</si>
  <si>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</si>
  <si>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</si>
  <si>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</si>
  <si>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</si>
  <si>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</si>
  <si>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</si>
  <si>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</si>
  <si>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</si>
  <si>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</si>
  <si>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</si>
  <si>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</si>
  <si>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</si>
  <si>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</si>
  <si>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</si>
  <si>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</si>
  <si>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</si>
  <si>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</si>
  <si>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</si>
  <si>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</si>
  <si>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</si>
  <si>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</si>
  <si>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</si>
  <si>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</si>
  <si>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</si>
  <si>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</si>
  <si>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</si>
  <si>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</si>
  <si>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</si>
  <si>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</si>
  <si>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</si>
  <si>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</si>
  <si>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</si>
  <si>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</si>
  <si>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</si>
  <si>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</si>
  <si>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</si>
  <si>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</si>
  <si>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</si>
  <si>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</si>
  <si>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</si>
  <si>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</si>
  <si>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</si>
  <si>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</si>
  <si>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</si>
  <si>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</si>
  <si>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</si>
  <si>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</si>
  <si>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</si>
  <si>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</si>
  <si>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</si>
  <si>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</si>
  <si>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</si>
  <si>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</si>
  <si>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</si>
  <si>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</si>
  <si>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</si>
  <si>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</si>
  <si>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</si>
  <si>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</si>
  <si>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</si>
  <si>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</si>
  <si>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</si>
  <si>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</si>
  <si>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</si>
  <si>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</si>
  <si>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</si>
  <si>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</si>
  <si>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</si>
  <si>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</si>
  <si>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</si>
  <si>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</si>
  <si>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</si>
  <si>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</si>
  <si>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</si>
  <si>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</si>
  <si>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</si>
  <si>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</si>
  <si>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</si>
  <si>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</si>
  <si>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</si>
  <si>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</si>
  <si>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</si>
  <si>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</si>
  <si>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</si>
  <si>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</si>
  <si>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</si>
  <si>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</si>
  <si>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</si>
  <si>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</si>
  <si>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</si>
  <si>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</si>
  <si>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</si>
  <si>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</si>
  <si>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</si>
  <si>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</si>
  <si>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</si>
  <si>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</si>
  <si>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</si>
  <si>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</si>
  <si>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</si>
  <si>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</si>
  <si>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</si>
  <si>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</si>
  <si>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</si>
  <si>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</si>
  <si>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</si>
  <si>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</si>
  <si>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</si>
  <si>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</si>
  <si>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</si>
  <si>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</si>
  <si>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</si>
  <si>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</si>
  <si>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</si>
  <si>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</si>
  <si>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</si>
  <si>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</si>
  <si>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</si>
  <si>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</si>
  <si>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</si>
  <si>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</si>
  <si>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</si>
  <si>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</si>
  <si>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</si>
  <si>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</si>
  <si>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</si>
  <si>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</si>
  <si>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</si>
  <si>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</si>
  <si>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</si>
  <si>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</si>
  <si>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</si>
  <si>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</si>
  <si>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</si>
  <si>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</si>
  <si>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</si>
  <si>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</si>
  <si>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</si>
  <si>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</si>
  <si>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</si>
  <si>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</si>
  <si>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</si>
  <si>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</si>
  <si>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</si>
  <si>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</si>
  <si>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</si>
  <si>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</si>
  <si>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</si>
  <si>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</si>
  <si>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</si>
  <si>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</si>
  <si>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</si>
  <si>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</si>
  <si>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</si>
  <si>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</si>
  <si>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</si>
  <si>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</si>
  <si>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</si>
  <si>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</si>
  <si>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</si>
  <si>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</si>
  <si>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</si>
  <si>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</si>
  <si>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</si>
  <si>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</si>
  <si>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</si>
  <si>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</si>
  <si>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</si>
  <si>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</si>
  <si>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</si>
  <si>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</si>
  <si>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</si>
  <si>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</si>
  <si>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</si>
  <si>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</si>
  <si>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</si>
  <si>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</si>
  <si>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</si>
  <si>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</si>
  <si>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</si>
  <si>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</si>
  <si>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</si>
  <si>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</si>
  <si>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</si>
  <si>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</si>
  <si>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</si>
  <si>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</si>
  <si>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</si>
  <si>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</si>
  <si>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</si>
  <si>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</si>
  <si>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</si>
  <si>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</si>
  <si>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</si>
  <si>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</si>
  <si>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</si>
  <si>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</si>
  <si>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</si>
  <si>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</si>
  <si>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</si>
  <si>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</si>
  <si>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</si>
  <si>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</si>
  <si>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</si>
  <si>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</si>
  <si>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</si>
  <si>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</si>
  <si>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</si>
  <si>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</si>
  <si>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</si>
  <si>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</si>
  <si>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</si>
  <si>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</si>
  <si>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</si>
  <si>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</si>
  <si>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</si>
  <si>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</si>
  <si>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</si>
  <si>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</si>
  <si>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</si>
  <si>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</si>
  <si>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</si>
  <si>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</si>
  <si>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</si>
  <si>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</si>
  <si>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</si>
  <si>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</si>
  <si>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</si>
  <si>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</si>
  <si>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</si>
  <si>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</si>
  <si>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</si>
  <si>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</si>
  <si>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</si>
  <si>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</si>
  <si>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</si>
  <si>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</si>
  <si>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</si>
  <si>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</si>
  <si>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</si>
  <si>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</si>
  <si>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</si>
  <si>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</si>
  <si>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</si>
  <si>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</si>
  <si>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</si>
  <si>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</si>
  <si>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</si>
  <si>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</si>
  <si>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</si>
  <si>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</si>
  <si>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</si>
  <si>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</si>
  <si>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</si>
  <si>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</si>
  <si>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</si>
  <si>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</si>
  <si>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</si>
  <si>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</si>
  <si>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</si>
  <si>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</si>
  <si>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</si>
  <si>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</si>
  <si>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</si>
  <si>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</si>
  <si>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</si>
  <si>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</si>
  <si>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</si>
  <si>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</si>
  <si>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</si>
  <si>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</si>
  <si>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</si>
  <si>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</si>
  <si>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</si>
  <si>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</si>
  <si>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</si>
  <si>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</si>
  <si>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</si>
  <si>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</si>
  <si>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</si>
  <si>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</si>
  <si>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</si>
  <si>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</si>
  <si>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</si>
  <si>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</si>
  <si>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</si>
  <si>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</si>
  <si>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</si>
  <si>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</si>
  <si>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</si>
  <si>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</si>
  <si>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</si>
  <si>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</si>
  <si>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</si>
  <si>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</si>
  <si>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</si>
  <si>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</si>
  <si>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</si>
  <si>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</si>
  <si>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</si>
  <si>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</si>
  <si>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</si>
  <si>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</si>
  <si>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</si>
  <si>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</si>
  <si>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</si>
  <si>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</si>
  <si>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</si>
  <si>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</si>
  <si>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</si>
  <si>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</si>
  <si>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</si>
  <si>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</si>
  <si>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</si>
  <si>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</si>
  <si>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</si>
  <si>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</si>
  <si>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</si>
  <si>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</si>
  <si>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</si>
  <si>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</si>
  <si>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</si>
  <si>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</si>
  <si>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</si>
  <si>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</si>
  <si>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</si>
  <si>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</si>
  <si>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</si>
  <si>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</si>
  <si>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</si>
  <si>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</si>
  <si>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</si>
  <si>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</si>
  <si>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</si>
  <si>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</si>
  <si>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</si>
  <si>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</si>
  <si>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</si>
  <si>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</si>
  <si>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</si>
  <si>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</si>
  <si>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</si>
  <si>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</si>
  <si>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</si>
  <si>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</si>
  <si>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</si>
  <si>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</si>
  <si>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</si>
  <si>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</si>
  <si>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</si>
  <si>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</si>
  <si>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</si>
  <si>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</si>
  <si>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</si>
  <si>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</si>
  <si>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</si>
  <si>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</si>
  <si>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</si>
  <si>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</si>
  <si>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</si>
  <si>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</si>
  <si>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</si>
  <si>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</si>
  <si>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</si>
  <si>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</si>
  <si>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</si>
  <si>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</si>
  <si>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</si>
  <si>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</si>
  <si>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</si>
  <si>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</si>
  <si>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</si>
  <si>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</si>
  <si>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</si>
  <si>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</si>
  <si>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</si>
  <si>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</si>
  <si>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</si>
  <si>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</si>
  <si>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</si>
  <si>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</si>
  <si>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</si>
  <si>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</si>
  <si>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</si>
  <si>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</si>
  <si>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</si>
  <si>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</si>
  <si>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</si>
  <si>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</si>
  <si>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</si>
  <si>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</si>
  <si>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</si>
  <si>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</si>
  <si>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</si>
  <si>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</si>
  <si>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</si>
  <si>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</si>
  <si>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</si>
  <si>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</si>
  <si>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</si>
  <si>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</si>
  <si>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</si>
  <si>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</si>
  <si>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</si>
  <si>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</si>
  <si>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</si>
  <si>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</si>
  <si>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</si>
  <si>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</si>
  <si>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</si>
  <si>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</si>
  <si>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</si>
  <si>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</si>
  <si>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</si>
  <si>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</si>
  <si>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</si>
  <si>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</si>
  <si>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</si>
  <si>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</si>
  <si>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</si>
  <si>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</si>
  <si>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</si>
  <si>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</si>
  <si>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</si>
  <si>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</si>
  <si>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</si>
  <si>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</si>
  <si>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</si>
  <si>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</si>
  <si>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</si>
  <si>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</si>
  <si>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</si>
  <si>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</si>
  <si>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</si>
  <si>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</si>
  <si>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</si>
  <si>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</si>
  <si>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</si>
  <si>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</si>
  <si>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</si>
  <si>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</si>
  <si>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</si>
  <si>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</si>
  <si>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</si>
  <si>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</si>
  <si>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</si>
  <si>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</si>
  <si>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</si>
  <si>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</si>
  <si>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</si>
  <si>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</si>
  <si>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</si>
  <si>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</si>
  <si>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</si>
  <si>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</si>
  <si>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</si>
  <si>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</si>
  <si>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</si>
  <si>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</si>
  <si>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</si>
  <si>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</si>
  <si>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</si>
  <si>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</si>
  <si>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</si>
  <si>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</si>
  <si>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</si>
  <si>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</si>
  <si>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</si>
  <si>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</si>
  <si>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</si>
  <si>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</si>
  <si>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</si>
  <si>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</si>
  <si>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</si>
  <si>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</si>
  <si>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</si>
  <si>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</si>
  <si>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</si>
  <si>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</si>
  <si>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</si>
  <si>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</si>
  <si>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</si>
  <si>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</si>
  <si>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</si>
  <si>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</si>
  <si>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</si>
  <si>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</si>
  <si>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</si>
  <si>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</si>
  <si>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</si>
  <si>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</si>
  <si>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</si>
  <si>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</si>
  <si>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</si>
  <si>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</si>
  <si>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</si>
  <si>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</si>
  <si>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</si>
  <si>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</si>
  <si>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</si>
  <si>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</si>
  <si>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</si>
  <si>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</si>
  <si>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</si>
  <si>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</si>
  <si>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</si>
  <si>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</si>
  <si>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</si>
  <si>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</si>
  <si>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</si>
  <si>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</si>
  <si>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</si>
  <si>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</si>
  <si>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</si>
  <si>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</si>
  <si>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</si>
  <si>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</si>
  <si>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</si>
  <si>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</si>
  <si>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</si>
  <si>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</si>
  <si>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</si>
  <si>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</si>
  <si>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</si>
  <si>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</si>
  <si>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</si>
  <si>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</si>
  <si>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</si>
  <si>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</si>
  <si>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</si>
  <si>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</si>
  <si>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</si>
  <si>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</si>
  <si>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</si>
  <si>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</si>
  <si>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</si>
  <si>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</si>
  <si>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</si>
  <si>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</si>
  <si>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</si>
  <si>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</si>
  <si>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</si>
  <si>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</si>
  <si>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</si>
  <si>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</si>
  <si>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</si>
  <si>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</si>
  <si>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</si>
  <si>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</si>
  <si>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</si>
  <si>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</si>
  <si>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</si>
  <si>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</si>
  <si>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</si>
  <si>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</si>
  <si>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</si>
  <si>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</si>
  <si>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</si>
  <si>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</si>
  <si>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</si>
  <si>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</si>
  <si>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</si>
  <si>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</si>
  <si>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</si>
  <si>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</si>
  <si>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</si>
  <si>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</si>
  <si>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</si>
  <si>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</si>
  <si>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</si>
  <si>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</si>
  <si>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</si>
  <si>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</si>
  <si>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</si>
  <si>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</si>
  <si>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</si>
  <si>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</si>
  <si>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</si>
  <si>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</si>
  <si>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</si>
  <si>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</si>
  <si>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</si>
  <si>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</si>
  <si>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</si>
  <si>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</si>
  <si>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</si>
  <si>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</si>
  <si>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</si>
  <si>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</si>
  <si>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</si>
  <si>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</si>
  <si>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</si>
  <si>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</si>
  <si>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</si>
  <si>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</si>
  <si>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</si>
  <si>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</si>
  <si>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</si>
  <si>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</si>
  <si>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</si>
  <si>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</si>
  <si>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</si>
  <si>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</si>
  <si>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</si>
  <si>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</si>
  <si>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</si>
  <si>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</si>
  <si>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</si>
  <si>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</si>
  <si>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</si>
  <si>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</si>
  <si>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</si>
  <si>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</si>
  <si>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</si>
  <si>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</si>
  <si>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</si>
  <si>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</si>
  <si>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</si>
  <si>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</si>
  <si>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</si>
  <si>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</si>
  <si>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</si>
  <si>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</si>
  <si>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</si>
  <si>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</si>
  <si>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</si>
  <si>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</si>
  <si>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</si>
  <si>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</si>
  <si>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</si>
  <si>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</si>
  <si>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</si>
  <si>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</si>
  <si>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</si>
  <si>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</si>
  <si>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</si>
  <si>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</si>
  <si>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</si>
  <si>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</si>
  <si>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</si>
  <si>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</si>
  <si>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</si>
  <si>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</si>
  <si>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</si>
  <si>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</si>
  <si>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</si>
  <si>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</si>
  <si>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</si>
  <si>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</si>
  <si>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</si>
  <si>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</si>
  <si>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</si>
  <si>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</si>
  <si>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</si>
  <si>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</si>
  <si>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</si>
  <si>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</si>
  <si>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</si>
  <si>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</si>
  <si>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</si>
  <si>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</si>
  <si>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</si>
  <si>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</si>
  <si>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</si>
  <si>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</si>
  <si>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</si>
  <si>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</si>
  <si>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</si>
  <si>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</si>
  <si>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</si>
  <si>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</si>
  <si>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</si>
  <si>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</si>
  <si>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</si>
  <si>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</si>
  <si>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</si>
  <si>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</si>
  <si>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</si>
  <si>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</si>
  <si>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</si>
  <si>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</si>
  <si>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</si>
  <si>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</si>
  <si>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</si>
  <si>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</si>
  <si>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</si>
  <si>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</si>
  <si>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</si>
  <si>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</si>
  <si>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</si>
  <si>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</si>
  <si>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</si>
  <si>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</si>
  <si>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</si>
  <si>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</si>
  <si>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</si>
  <si>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</si>
  <si>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</si>
  <si>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</si>
  <si>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</si>
  <si>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</si>
  <si>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</si>
  <si>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</si>
  <si>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</si>
  <si>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</si>
  <si>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</si>
  <si>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</si>
  <si>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</si>
  <si>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</si>
  <si>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</si>
  <si>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</si>
  <si>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</si>
  <si>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</si>
  <si>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</si>
  <si>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</si>
  <si>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</si>
  <si>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</si>
  <si>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</si>
  <si>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</si>
  <si>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</si>
  <si>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</si>
  <si>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</si>
  <si>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</si>
  <si>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</si>
  <si>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</si>
  <si>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</si>
  <si>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</si>
  <si>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</si>
  <si>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</si>
  <si>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</si>
  <si>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</si>
  <si>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</si>
  <si>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</si>
  <si>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</si>
  <si>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</si>
  <si>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</si>
  <si>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</si>
  <si>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</si>
  <si>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</si>
  <si>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</si>
  <si>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</si>
  <si>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</si>
  <si>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</si>
  <si>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</si>
  <si>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</si>
  <si>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</si>
  <si>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</si>
  <si>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</si>
  <si>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</si>
  <si>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</si>
  <si>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</si>
  <si>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</si>
  <si>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</si>
  <si>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</si>
  <si>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</si>
  <si>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</si>
  <si>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</si>
  <si>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</si>
  <si>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</si>
  <si>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</si>
  <si>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</si>
  <si>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</si>
  <si>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</si>
  <si>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</si>
  <si>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</si>
  <si>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</si>
  <si>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</si>
  <si>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</si>
  <si>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</si>
  <si>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</si>
  <si>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</si>
  <si>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</si>
  <si>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</si>
  <si>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</si>
  <si>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</si>
  <si>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</si>
  <si>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</si>
  <si>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</si>
  <si>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</si>
  <si>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</si>
  <si>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</si>
  <si>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</si>
  <si>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</si>
  <si>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</si>
  <si>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</si>
  <si>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</si>
  <si>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</si>
  <si>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</si>
  <si>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</si>
  <si>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</si>
  <si>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</si>
  <si>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</si>
  <si>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</si>
  <si>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</si>
  <si>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</si>
  <si>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</si>
  <si>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</si>
  <si>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</si>
  <si>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</si>
  <si>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</si>
  <si>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</si>
  <si>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</si>
  <si>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</si>
  <si>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</si>
  <si>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</si>
  <si>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</si>
  <si>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</si>
  <si>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</si>
  <si>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</si>
  <si>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</si>
  <si>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</si>
  <si>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</si>
  <si>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</si>
  <si>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</si>
  <si>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</si>
  <si>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</si>
  <si>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</si>
  <si>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</si>
  <si>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</si>
  <si>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</si>
  <si>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</si>
  <si>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</si>
  <si>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</si>
  <si>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</si>
  <si>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</si>
  <si>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</si>
  <si>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</si>
  <si>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</si>
  <si>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</si>
  <si>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</si>
  <si>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</si>
  <si>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</si>
  <si>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</si>
  <si>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</si>
  <si>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</si>
  <si>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</si>
  <si>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</si>
  <si>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</si>
  <si>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</si>
  <si>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</si>
  <si>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</si>
  <si>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</si>
  <si>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</si>
  <si>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</si>
  <si>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</si>
  <si>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</si>
  <si>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</si>
  <si>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</si>
  <si>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</si>
  <si>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</si>
  <si>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</si>
  <si>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</si>
  <si>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</si>
  <si>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</si>
  <si>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</si>
  <si>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</si>
  <si>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</si>
  <si>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</si>
  <si>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</si>
  <si>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</si>
  <si>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</si>
  <si>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</si>
  <si>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</si>
  <si>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</si>
  <si>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</si>
  <si>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</si>
  <si>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</si>
  <si>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</si>
  <si>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</si>
  <si>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</si>
  <si>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</si>
  <si>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</si>
  <si>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</si>
  <si>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</si>
  <si>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</si>
  <si>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</si>
  <si>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</si>
  <si>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</si>
  <si>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</si>
  <si>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</si>
  <si>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</si>
  <si>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</si>
  <si>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</si>
  <si>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</si>
  <si>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</si>
  <si>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</si>
  <si>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</si>
  <si>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</si>
  <si>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</si>
  <si>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</si>
  <si>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</si>
  <si>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</si>
  <si>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</si>
  <si>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</si>
  <si>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</si>
  <si>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</si>
  <si>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</si>
  <si>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</si>
  <si>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</si>
  <si>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</si>
  <si>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</si>
  <si>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</si>
  <si>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</si>
  <si>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</si>
  <si>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</si>
  <si>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</si>
  <si>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</si>
  <si>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</si>
  <si>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</si>
  <si>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</si>
  <si>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</si>
  <si>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</si>
  <si>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</si>
  <si>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</si>
  <si>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</si>
  <si>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</si>
  <si>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</si>
  <si>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</si>
  <si>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</si>
  <si>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</si>
  <si>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</si>
  <si>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</si>
  <si>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</si>
  <si>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</si>
  <si>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</si>
  <si>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</si>
  <si>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</si>
  <si>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</si>
  <si>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</si>
  <si>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</si>
  <si>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</si>
  <si>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</si>
  <si>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</si>
  <si>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</si>
  <si>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</si>
  <si>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</si>
  <si>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</si>
  <si>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</si>
  <si>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</si>
  <si>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</si>
  <si>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</si>
  <si>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</si>
  <si>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</si>
  <si>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</si>
  <si>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</si>
  <si>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</si>
  <si>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</si>
  <si>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</si>
  <si>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</si>
  <si>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</si>
  <si>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</si>
  <si>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</si>
  <si>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</si>
  <si>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</si>
  <si>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</si>
  <si>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</si>
  <si>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</si>
  <si>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</si>
  <si>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</si>
  <si>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</si>
  <si>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</si>
  <si>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</si>
  <si>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</si>
  <si>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</si>
  <si>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</si>
  <si>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</si>
  <si>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</si>
  <si>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</si>
  <si>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</si>
  <si>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</si>
  <si>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</si>
  <si>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</si>
  <si>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</si>
  <si>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</si>
  <si>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</si>
  <si>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</si>
  <si>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</si>
  <si>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</si>
  <si>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</si>
  <si>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</si>
  <si>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</si>
  <si>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</si>
  <si>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</si>
  <si>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</si>
  <si>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</si>
  <si>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</si>
  <si>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</si>
  <si>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</si>
  <si>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</si>
  <si>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</si>
  <si>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</si>
  <si>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</si>
  <si>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</si>
  <si>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</si>
  <si>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</si>
  <si>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</si>
  <si>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</si>
  <si>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</si>
  <si>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</si>
  <si>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</si>
  <si>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</si>
  <si>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</si>
  <si>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</si>
  <si>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</si>
  <si>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</si>
  <si>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</si>
  <si>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</si>
  <si>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</si>
  <si>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</si>
  <si>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</si>
  <si>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</si>
  <si>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</si>
  <si>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</si>
  <si>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</si>
  <si>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</si>
  <si>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</si>
  <si>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</si>
  <si>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</si>
  <si>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</si>
  <si>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</si>
  <si>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</si>
  <si>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</si>
  <si>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</si>
  <si>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</si>
  <si>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</si>
  <si>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</si>
  <si>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</si>
  <si>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</si>
  <si>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</si>
  <si>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</si>
  <si>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</si>
  <si>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</si>
  <si>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</si>
  <si>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</si>
  <si>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</si>
  <si>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</si>
  <si>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</si>
  <si>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</si>
  <si>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</si>
  <si>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</si>
  <si>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</si>
  <si>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</si>
  <si>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</si>
  <si>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</si>
  <si>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</si>
  <si>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</si>
  <si>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</si>
  <si>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</si>
  <si>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</si>
  <si>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</si>
  <si>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</si>
  <si>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</si>
  <si>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</si>
  <si>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</si>
  <si>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</si>
  <si>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</si>
  <si>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</si>
  <si>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</si>
  <si>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</si>
  <si>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</si>
  <si>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</si>
  <si>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</si>
  <si>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</si>
  <si>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</si>
  <si>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</si>
  <si>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</si>
  <si>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</si>
  <si>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</si>
  <si>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</si>
  <si>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</si>
  <si>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</si>
  <si>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</si>
  <si>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</si>
  <si>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</si>
  <si>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</si>
  <si>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</si>
  <si>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</si>
  <si>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</si>
  <si>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</si>
  <si>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</si>
  <si>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</si>
  <si>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</si>
  <si>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</si>
  <si>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</si>
  <si>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</si>
  <si>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</si>
  <si>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</si>
  <si>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</si>
  <si>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</si>
  <si>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</si>
  <si>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</si>
  <si>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</si>
  <si>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</si>
  <si>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</si>
  <si>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</si>
  <si>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</si>
  <si>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</si>
  <si>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</si>
  <si>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</si>
  <si>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</si>
  <si>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</si>
  <si>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</si>
  <si>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</si>
  <si>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</si>
  <si>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</si>
  <si>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</si>
  <si>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</si>
  <si>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</si>
  <si>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</si>
  <si>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</si>
  <si>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</si>
  <si>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</si>
  <si>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</si>
  <si>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</si>
  <si>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</si>
  <si>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</si>
  <si>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</si>
  <si>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</si>
  <si>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</si>
  <si>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</si>
  <si>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</si>
  <si>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</si>
  <si>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</si>
  <si>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</si>
  <si>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</si>
  <si>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</si>
  <si>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</si>
  <si>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</si>
  <si>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</si>
  <si>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</si>
  <si>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</si>
  <si>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</si>
  <si>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</si>
  <si>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</si>
  <si>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</si>
  <si>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</si>
  <si>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</si>
  <si>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</si>
  <si>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</si>
  <si>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</si>
  <si>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</si>
  <si>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</si>
  <si>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</si>
  <si>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</si>
  <si>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</si>
  <si>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</si>
  <si>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</si>
  <si>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</si>
  <si>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</si>
  <si>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</si>
  <si>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</si>
  <si>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</si>
  <si>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</si>
  <si>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</si>
  <si>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</si>
  <si>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</si>
  <si>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</si>
  <si>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</si>
  <si>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</si>
  <si>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</si>
  <si>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</si>
  <si>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</si>
  <si>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</si>
  <si>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</si>
  <si>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</si>
  <si>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</si>
  <si>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</si>
  <si>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</si>
  <si>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</si>
  <si>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</si>
  <si>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</si>
  <si>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</si>
  <si>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</si>
  <si>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</si>
  <si>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</si>
  <si>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</si>
  <si>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</si>
  <si>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</si>
  <si>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</si>
  <si>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</si>
  <si>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</si>
  <si>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</si>
  <si>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</si>
  <si>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</si>
  <si>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</si>
  <si>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</si>
  <si>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</si>
  <si>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</si>
  <si>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</si>
  <si>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</si>
  <si>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</si>
  <si>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</si>
  <si>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</si>
  <si>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</si>
  <si>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</si>
  <si>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</si>
  <si>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</si>
  <si>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</si>
  <si>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</si>
  <si>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</si>
  <si>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</si>
  <si>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</si>
  <si>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</si>
  <si>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</si>
  <si>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</si>
  <si>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</si>
  <si>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</si>
  <si>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</si>
  <si>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</si>
  <si>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</si>
  <si>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</si>
  <si>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</si>
  <si>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</si>
  <si>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</si>
  <si>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</si>
  <si>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</si>
  <si>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</si>
  <si>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</si>
  <si>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</si>
  <si>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</si>
  <si>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</si>
  <si>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</si>
  <si>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</si>
  <si>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</si>
  <si>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</si>
  <si>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</si>
  <si>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</si>
  <si>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</si>
  <si>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</si>
  <si>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</si>
  <si>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</si>
  <si>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</si>
  <si>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</si>
  <si>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</si>
  <si>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</si>
  <si>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</si>
  <si>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</si>
  <si>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</si>
  <si>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</si>
  <si>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</si>
  <si>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</si>
  <si>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</si>
  <si>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</si>
  <si>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</si>
  <si>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</si>
  <si>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</si>
  <si>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</si>
  <si>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</si>
  <si>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</si>
  <si>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</si>
  <si>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</si>
  <si>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</si>
  <si>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</si>
  <si>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</si>
  <si>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</si>
  <si>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</si>
  <si>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</si>
  <si>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</si>
  <si>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</si>
  <si>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</si>
  <si>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</si>
  <si>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</si>
  <si>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</si>
  <si>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</si>
  <si>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</si>
  <si>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</si>
  <si>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</si>
  <si>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</si>
  <si>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</si>
  <si>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</si>
  <si>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</si>
  <si>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</si>
  <si>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</si>
  <si>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</si>
  <si>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</si>
  <si>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</si>
  <si>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</si>
  <si>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</si>
  <si>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</si>
  <si>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</si>
  <si>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</si>
  <si>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</si>
  <si>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</si>
  <si>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</si>
  <si>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</si>
  <si>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</si>
  <si>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</si>
  <si>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</si>
  <si>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</si>
  <si>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</si>
  <si>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</si>
  <si>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</si>
  <si>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</si>
  <si>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</si>
  <si>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</si>
  <si>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</si>
  <si>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</si>
  <si>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</si>
  <si>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</si>
  <si>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</si>
  <si>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</si>
  <si>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</si>
  <si>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</si>
  <si>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</si>
  <si>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</si>
  <si>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</si>
  <si>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</si>
  <si>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</si>
  <si>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</si>
  <si>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</si>
  <si>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</si>
  <si>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</si>
  <si>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</si>
  <si>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</si>
  <si>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</si>
  <si>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</si>
  <si>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</si>
  <si>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</si>
  <si>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</si>
  <si>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</si>
  <si>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</si>
  <si>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</si>
  <si>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</si>
  <si>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</si>
  <si>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</si>
  <si>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</si>
  <si>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</si>
  <si>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</si>
  <si>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</si>
  <si>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</si>
  <si>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</si>
  <si>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</si>
  <si>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</si>
  <si>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</si>
  <si>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</si>
  <si>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</si>
  <si>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</si>
  <si>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</si>
  <si>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</si>
  <si>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</si>
  <si>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</si>
  <si>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</si>
  <si>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</si>
  <si>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</si>
  <si>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</si>
  <si>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</si>
  <si>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</si>
  <si>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</si>
  <si>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</si>
  <si>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</si>
  <si>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</si>
  <si>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</si>
  <si>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</si>
  <si>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</si>
  <si>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</si>
  <si>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</si>
  <si>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</si>
  <si>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</si>
  <si>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</si>
  <si>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</si>
  <si>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</si>
  <si>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</si>
  <si>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</si>
  <si>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</si>
  <si>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</si>
  <si>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</si>
  <si>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</si>
  <si>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</si>
  <si>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</si>
  <si>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</si>
  <si>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</si>
  <si>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</si>
  <si>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</si>
  <si>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</si>
  <si>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</si>
  <si>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</si>
  <si>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</si>
  <si>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</si>
  <si>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</si>
  <si>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</si>
  <si>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</si>
  <si>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</si>
  <si>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</si>
  <si>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</si>
  <si>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</si>
  <si>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</si>
  <si>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</si>
  <si>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</si>
  <si>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</si>
  <si>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</si>
  <si>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</si>
  <si>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</si>
  <si>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</si>
  <si>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</si>
  <si>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</si>
  <si>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</si>
  <si>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</si>
  <si>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</si>
  <si>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</si>
  <si>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</si>
  <si>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</si>
  <si>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</si>
  <si>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</si>
  <si>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</si>
  <si>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</si>
  <si>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</si>
  <si>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</si>
  <si>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</si>
  <si>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</si>
  <si>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</si>
  <si>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</si>
  <si>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</si>
  <si>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</si>
  <si>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</si>
  <si>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</si>
  <si>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</si>
  <si>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</si>
  <si>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</si>
  <si>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</si>
  <si>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</si>
  <si>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</si>
  <si>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</si>
  <si>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</si>
  <si>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</si>
  <si>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</si>
  <si>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</si>
  <si>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</si>
  <si>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</si>
  <si>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</si>
  <si>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</si>
  <si>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</si>
  <si>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</si>
  <si>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</si>
  <si>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</si>
  <si>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</si>
  <si>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</si>
  <si>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</si>
  <si>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</si>
  <si>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</si>
  <si>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</si>
  <si>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</si>
  <si>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</si>
  <si>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</si>
  <si>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</si>
  <si>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</si>
  <si>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</si>
  <si>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</si>
  <si>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</si>
  <si>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</si>
  <si>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</si>
  <si>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</si>
  <si>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</si>
  <si>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</si>
  <si>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</si>
  <si>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</si>
  <si>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</si>
  <si>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</si>
  <si>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</si>
  <si>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</si>
  <si>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</si>
  <si>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</si>
  <si>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</si>
  <si>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</si>
  <si>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</si>
  <si>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</si>
  <si>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</si>
  <si>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</si>
  <si>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</si>
  <si>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</si>
  <si>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</si>
  <si>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</si>
  <si>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</si>
  <si>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</si>
  <si>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</si>
  <si>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</si>
  <si>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</si>
  <si>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</si>
  <si>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</si>
  <si>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</si>
  <si>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</si>
  <si>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VISOKI PREKRŠAJNI SUD REPUBLIKE HRVATSKE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</si>
  <si>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</si>
  <si>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</si>
  <si>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</si>
  <si>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</si>
  <si>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</si>
  <si>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</si>
  <si>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</si>
  <si>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</si>
  <si>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</si>
  <si>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</si>
  <si>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</si>
  <si>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</si>
  <si>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</si>
  <si>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</si>
  <si>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</si>
  <si>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</si>
  <si>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</si>
  <si>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</si>
  <si>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</si>
  <si>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</si>
  <si>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</si>
  <si>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</si>
  <si>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</si>
  <si>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</si>
  <si>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</si>
  <si>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</si>
  <si>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</si>
  <si>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</si>
  <si>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</si>
  <si>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</si>
  <si>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</si>
  <si>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</si>
  <si>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</si>
  <si>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</si>
  <si>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</si>
  <si>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</si>
  <si>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</si>
  <si>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</si>
  <si>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</si>
  <si>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</si>
  <si>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</si>
  <si>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</si>
  <si>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</si>
  <si>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</si>
  <si>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</si>
  <si>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</si>
  <si>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</si>
  <si>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</si>
  <si>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</si>
  <si>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</si>
  <si>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</si>
  <si>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</si>
  <si>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</si>
  <si>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</si>
  <si>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</si>
  <si>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</si>
  <si>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</si>
  <si>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</si>
  <si>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</si>
  <si>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</si>
  <si>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</si>
  <si>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</si>
  <si>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</si>
  <si>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</si>
  <si>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</si>
  <si>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</si>
  <si>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</si>
  <si>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</si>
  <si>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</si>
  <si>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</si>
  <si>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</si>
  <si>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</si>
  <si>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</si>
  <si>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</si>
  <si>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</si>
  <si>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</si>
  <si>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</si>
  <si>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</si>
  <si>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</si>
  <si>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</si>
  <si>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</si>
  <si>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</si>
  <si>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</si>
  <si>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</si>
  <si>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</si>
  <si>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</si>
  <si>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</si>
  <si>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</si>
  <si>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</si>
  <si>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</si>
  <si>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</si>
  <si>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</si>
  <si>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</si>
  <si>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</si>
  <si>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</si>
  <si>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</si>
  <si>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</si>
  <si>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</si>
  <si>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</si>
  <si>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</si>
  <si>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</si>
  <si>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</si>
  <si>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</si>
  <si>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</si>
  <si>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</si>
  <si>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</si>
  <si>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</si>
  <si>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</si>
  <si>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</si>
  <si>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</si>
  <si>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</si>
  <si>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</si>
  <si>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</si>
  <si>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</si>
  <si>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</si>
  <si>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</si>
  <si>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</si>
  <si>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</si>
  <si>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</si>
  <si>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</si>
  <si>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</si>
  <si>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</si>
  <si>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</si>
  <si>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</si>
  <si>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</si>
  <si>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</si>
  <si>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</si>
  <si>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</si>
  <si>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</si>
  <si>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</si>
  <si>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</si>
  <si>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</si>
  <si>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</si>
  <si>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</si>
  <si>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</si>
  <si>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</si>
  <si>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</si>
  <si>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</si>
  <si>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</si>
  <si>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</si>
  <si>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</si>
  <si>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</si>
  <si>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</si>
  <si>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</si>
  <si>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</si>
  <si>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</si>
  <si>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</si>
  <si>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</si>
  <si>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</si>
  <si>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</si>
  <si>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</si>
  <si>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</si>
  <si>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</si>
  <si>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</si>
  <si>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</si>
  <si>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</si>
  <si>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</si>
  <si>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</si>
  <si>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</si>
  <si>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</si>
  <si>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</si>
  <si>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</si>
  <si>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</si>
  <si>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</si>
  <si>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</si>
  <si>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</si>
  <si>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</si>
  <si>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</si>
  <si>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</si>
  <si>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</si>
  <si>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</si>
  <si>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</si>
  <si>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</si>
  <si>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</si>
  <si>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</si>
  <si>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</si>
  <si>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</si>
  <si>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</si>
  <si>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</si>
  <si>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</si>
  <si>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</si>
  <si>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</si>
  <si>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</si>
  <si>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</si>
  <si>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</si>
  <si>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</si>
  <si>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</si>
  <si>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</si>
  <si>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</si>
  <si>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</si>
  <si>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</si>
  <si>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</si>
  <si>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</si>
  <si>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</si>
  <si>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</si>
  <si>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</si>
  <si>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</si>
  <si>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</si>
  <si>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</si>
  <si>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</si>
  <si>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</si>
  <si>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</si>
  <si>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</si>
  <si>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</si>
  <si>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</si>
  <si>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</si>
  <si>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</si>
  <si>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</si>
  <si>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</si>
  <si>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</si>
  <si>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</si>
  <si>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</si>
  <si>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</si>
  <si>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</si>
  <si>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</si>
  <si>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</si>
  <si>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</si>
  <si>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</si>
  <si>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</si>
  <si>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</si>
  <si>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</si>
  <si>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</si>
  <si>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</si>
  <si>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</si>
  <si>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</si>
  <si>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</si>
  <si>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</si>
  <si>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</si>
  <si>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</si>
  <si>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</si>
  <si>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</si>
  <si>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</si>
  <si>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</si>
  <si>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</si>
  <si>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</si>
  <si>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</si>
  <si>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</si>
  <si>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</si>
  <si>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</si>
  <si>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</si>
  <si>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</si>
  <si>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</si>
  <si>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</si>
  <si>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</si>
  <si>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</si>
  <si>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</si>
  <si>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</si>
  <si>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</si>
  <si>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</si>
  <si>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</si>
  <si>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</si>
  <si>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</si>
  <si>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</si>
  <si>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</si>
  <si>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</si>
  <si>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</si>
  <si>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</si>
  <si>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</si>
  <si>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</si>
  <si>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</si>
  <si>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</si>
  <si>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</si>
  <si>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</si>
  <si>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</si>
  <si>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</si>
  <si>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</si>
  <si>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</si>
  <si>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</si>
  <si>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</si>
  <si>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</si>
  <si>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</si>
  <si>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</si>
  <si>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</si>
  <si>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</si>
  <si>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</si>
  <si>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</si>
  <si>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</si>
  <si>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</si>
  <si>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</si>
  <si>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</si>
  <si>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</si>
  <si>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</si>
  <si>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</si>
  <si>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</si>
  <si>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</si>
  <si>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</si>
  <si>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</si>
  <si>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</si>
  <si>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</si>
  <si>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</si>
  <si>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</si>
  <si>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</si>
  <si>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</si>
  <si>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</si>
  <si>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</si>
  <si>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</si>
  <si>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</si>
  <si>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</si>
  <si>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</si>
  <si>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</si>
  <si>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</si>
  <si>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</si>
  <si>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</si>
  <si>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</si>
  <si>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</si>
  <si>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</si>
  <si>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</si>
  <si>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</si>
  <si>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</si>
  <si>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</si>
  <si>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</si>
  <si>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</si>
  <si>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</si>
  <si>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</si>
  <si>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</si>
  <si>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</si>
  <si>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</si>
  <si>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</si>
  <si>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</si>
  <si>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</si>
  <si>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</si>
  <si>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</si>
  <si>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</si>
  <si>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</si>
  <si>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</si>
  <si>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</si>
  <si>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</si>
  <si>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</si>
  <si>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</si>
  <si>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</si>
  <si>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</si>
  <si>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</si>
  <si>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</si>
  <si>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</si>
  <si>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</si>
  <si>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</si>
  <si>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</si>
  <si>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</si>
  <si>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</si>
  <si>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</si>
  <si>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</si>
  <si>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</si>
  <si>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</si>
  <si>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</si>
  <si>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</si>
  <si>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</si>
  <si>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</si>
  <si>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</si>
  <si>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</si>
  <si>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</si>
  <si>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</si>
  <si>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</si>
  <si>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</si>
  <si>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</si>
  <si>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</si>
  <si>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</si>
  <si>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</si>
  <si>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</si>
  <si>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</si>
  <si>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</si>
  <si>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</si>
  <si>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</si>
  <si>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</si>
  <si>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</si>
  <si>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</si>
  <si>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</si>
  <si>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</si>
  <si>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</si>
  <si>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</si>
  <si>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</si>
  <si>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</si>
  <si>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</si>
  <si>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</si>
  <si>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</si>
  <si>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</si>
  <si>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</si>
  <si>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</si>
  <si>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</si>
  <si>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</si>
  <si>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</si>
  <si>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</si>
  <si>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</si>
  <si>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</si>
  <si>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</si>
  <si>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</si>
  <si>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</si>
  <si>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</si>
  <si>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</si>
  <si>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</si>
  <si>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</si>
  <si>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</si>
  <si>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</si>
  <si>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</si>
  <si>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</si>
  <si>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</si>
  <si>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</si>
  <si>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</si>
  <si>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</si>
  <si>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</si>
  <si>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</si>
  <si>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</si>
  <si>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</si>
  <si>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</si>
  <si>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</si>
  <si>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</si>
  <si>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</si>
  <si>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</si>
  <si>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</si>
  <si>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</si>
  <si>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</si>
  <si>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</si>
  <si>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</si>
  <si>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</si>
  <si>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</si>
  <si>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</si>
  <si>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</si>
  <si>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</si>
  <si>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</si>
  <si>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</si>
  <si>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</si>
  <si>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</si>
  <si>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</si>
  <si>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</si>
  <si>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</si>
  <si>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</si>
  <si>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</si>
  <si>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</si>
  <si>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</si>
  <si>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</si>
  <si>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</si>
  <si>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</si>
  <si>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</si>
  <si>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</si>
  <si>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</si>
  <si>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</si>
  <si>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</si>
  <si>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</si>
  <si>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</si>
  <si>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</si>
  <si>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</si>
  <si>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</si>
  <si>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</si>
  <si>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</si>
  <si>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</si>
  <si>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</si>
  <si>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</si>
  <si>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</si>
  <si>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</si>
  <si>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</si>
  <si>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</si>
  <si>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</si>
  <si>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</si>
  <si>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</si>
  <si>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</si>
  <si>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</si>
  <si>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</si>
  <si>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</si>
  <si>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</si>
  <si>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</si>
  <si>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</si>
  <si>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</si>
  <si>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</si>
  <si>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</si>
  <si>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</si>
  <si>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</si>
  <si>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</si>
  <si>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</si>
  <si>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</si>
  <si>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</si>
  <si>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</si>
  <si>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</si>
  <si>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</si>
  <si>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</si>
  <si>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</si>
  <si>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</si>
  <si>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</si>
  <si>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</si>
  <si>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</si>
  <si>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</si>
  <si>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</si>
  <si>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</si>
  <si>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</si>
  <si>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</si>
  <si>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</si>
  <si>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</si>
  <si>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</si>
  <si>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</si>
  <si>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</si>
  <si>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</si>
  <si>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</si>
  <si>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</si>
  <si>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</si>
  <si>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</si>
  <si>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</si>
  <si>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</si>
  <si>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</si>
  <si>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</si>
  <si>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</si>
  <si>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</si>
  <si>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</si>
  <si>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</si>
  <si>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</si>
  <si>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</si>
  <si>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</si>
  <si>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</si>
  <si>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</si>
  <si>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</si>
  <si>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</si>
  <si>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</si>
  <si>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</si>
  <si>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</si>
  <si>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</si>
  <si>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</si>
  <si>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</si>
  <si>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</si>
  <si>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</si>
  <si>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</si>
  <si>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</si>
  <si>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</si>
  <si>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</si>
  <si>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</si>
  <si>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</si>
  <si>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</si>
  <si>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</si>
  <si>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</si>
  <si>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</si>
  <si>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</si>
  <si>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</si>
  <si>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</si>
  <si>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</si>
  <si>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</si>
  <si>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</si>
  <si>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</si>
  <si>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</si>
  <si>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</si>
  <si>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</si>
  <si>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</si>
  <si>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</si>
  <si>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</si>
  <si>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</si>
  <si>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</si>
  <si>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</si>
  <si>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</si>
  <si>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</si>
  <si>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</si>
  <si>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</si>
  <si>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</si>
  <si>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</si>
  <si>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</si>
  <si>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</si>
  <si>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</si>
  <si>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</si>
  <si>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</si>
  <si>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</si>
  <si>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</si>
  <si>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</si>
  <si>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</si>
  <si>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</si>
  <si>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</si>
  <si>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</si>
  <si>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</si>
  <si>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</si>
  <si>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</si>
  <si>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</si>
  <si>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</si>
  <si>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</si>
  <si>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</si>
  <si>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</si>
  <si>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</si>
  <si>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</si>
  <si>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</si>
  <si>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</si>
  <si>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</si>
  <si>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</si>
  <si>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</si>
  <si>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</si>
  <si>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</si>
  <si>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</si>
  <si>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</si>
  <si>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</si>
  <si>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</si>
  <si>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</si>
  <si>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</si>
  <si>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</si>
  <si>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</si>
  <si>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</si>
  <si>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</si>
  <si>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</si>
  <si>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</si>
  <si>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</si>
  <si>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</si>
  <si>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</si>
  <si>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</si>
  <si>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</si>
  <si>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</si>
  <si>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</si>
  <si>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</si>
  <si>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</si>
  <si>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</si>
  <si>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</si>
  <si>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</si>
  <si>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</si>
  <si>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</si>
  <si>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</si>
  <si>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</si>
  <si>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</si>
  <si>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</si>
  <si>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</si>
  <si>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</si>
  <si>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</si>
  <si>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</si>
  <si>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</si>
  <si>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</si>
  <si>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</si>
  <si>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</si>
  <si>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</si>
  <si>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</si>
  <si>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</si>
  <si>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</si>
  <si>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</si>
  <si>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</si>
  <si>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</si>
  <si>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</si>
  <si>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</si>
  <si>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</si>
  <si>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</si>
  <si>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</si>
  <si>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</si>
  <si>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</si>
  <si>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</si>
  <si>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</si>
  <si>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</si>
  <si>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</si>
  <si>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</si>
  <si>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</si>
  <si>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</si>
  <si>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</si>
  <si>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</si>
  <si>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</si>
  <si>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</si>
  <si>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</si>
  <si>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</si>
  <si>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</si>
  <si>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</si>
  <si>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</si>
  <si>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</si>
  <si>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</si>
  <si>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</si>
  <si>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</si>
  <si>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</si>
  <si>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</si>
  <si>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</si>
  <si>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</si>
  <si>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</si>
  <si>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</si>
  <si>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</si>
  <si>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</si>
  <si>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</si>
  <si>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</si>
  <si>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</si>
  <si>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</si>
  <si>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</si>
  <si>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</si>
  <si>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</si>
  <si>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</si>
  <si>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</si>
  <si>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</si>
  <si>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</si>
  <si>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</si>
  <si>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</si>
  <si>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</si>
  <si>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</si>
  <si>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</si>
  <si>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</si>
  <si>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</si>
  <si>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</si>
  <si>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</si>
  <si>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</si>
  <si>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</si>
  <si>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</si>
  <si>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</si>
  <si>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</si>
  <si>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</si>
  <si>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</si>
  <si>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</si>
  <si>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</si>
  <si>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</si>
  <si>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</si>
  <si>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</si>
  <si>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</si>
  <si>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</si>
  <si>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</si>
  <si>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</si>
  <si>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</si>
  <si>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</si>
  <si>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</si>
  <si>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</si>
  <si>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</si>
  <si>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</si>
  <si>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</si>
  <si>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</si>
  <si>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</si>
  <si>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</si>
  <si>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</si>
  <si>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</si>
  <si>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</si>
  <si>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</si>
  <si>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</si>
  <si>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</si>
  <si>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</si>
  <si>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</si>
  <si>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</si>
  <si>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</si>
  <si>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</si>
  <si>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</si>
  <si>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</si>
  <si>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</si>
  <si>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</si>
  <si>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</si>
  <si>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</si>
  <si>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</si>
  <si>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</si>
  <si>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</si>
  <si>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</si>
  <si>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</si>
  <si>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</si>
  <si>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</si>
  <si>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</si>
  <si>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</si>
  <si>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</si>
  <si>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</si>
  <si>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</si>
  <si>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</si>
  <si>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</si>
  <si>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</si>
  <si>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</si>
  <si>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</si>
  <si>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</si>
  <si>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</si>
  <si>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</si>
  <si>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</si>
  <si>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</si>
  <si>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</si>
  <si>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</si>
  <si>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</si>
  <si>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</si>
  <si>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</si>
  <si>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</si>
  <si>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</si>
  <si>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</si>
  <si>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</si>
  <si>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</si>
  <si>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</si>
  <si>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</si>
  <si>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</si>
  <si>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</si>
  <si>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</si>
  <si>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</si>
  <si>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</si>
  <si>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</si>
  <si>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</si>
  <si>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</si>
  <si>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</si>
  <si>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</si>
  <si>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</si>
  <si>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</si>
  <si>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</si>
  <si>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</si>
  <si>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</si>
  <si>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</si>
  <si>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</si>
  <si>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</si>
  <si>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</si>
  <si>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</si>
  <si>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</si>
  <si>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</si>
  <si>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</si>
  <si>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</si>
  <si>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</si>
  <si>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</si>
  <si>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</si>
  <si>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</si>
  <si>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</si>
  <si>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</si>
  <si>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</si>
  <si>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</si>
  <si>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</si>
  <si>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</si>
  <si>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</si>
  <si>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</si>
  <si>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</si>
  <si>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</si>
  <si>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</si>
  <si>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</si>
  <si>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</si>
  <si>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</si>
  <si>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</si>
  <si>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</si>
  <si>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</si>
  <si>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</si>
  <si>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</si>
  <si>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</si>
  <si>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</si>
  <si>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</si>
  <si>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</si>
  <si>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</si>
  <si>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</si>
  <si>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</si>
  <si>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</si>
  <si>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</si>
  <si>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</si>
  <si>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</si>
  <si>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</si>
  <si>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</si>
  <si>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</si>
  <si>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</si>
  <si>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</si>
  <si>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</si>
  <si>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</si>
  <si>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</si>
  <si>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</si>
  <si>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</si>
  <si>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</si>
  <si>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</si>
  <si>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</si>
  <si>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</si>
  <si>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</si>
  <si>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</si>
  <si>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</si>
  <si>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</si>
  <si>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</si>
  <si>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</si>
  <si>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</si>
  <si>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</si>
  <si>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</si>
  <si>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</si>
  <si>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</si>
  <si>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</si>
  <si>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</si>
  <si>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</si>
  <si>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</si>
  <si>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</si>
  <si>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</si>
  <si>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</si>
  <si>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</si>
  <si>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</si>
  <si>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</si>
  <si>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</si>
  <si>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</si>
  <si>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</si>
  <si>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</si>
  <si>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</si>
  <si>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</si>
  <si>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</si>
  <si>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</si>
  <si>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</si>
  <si>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</si>
  <si>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</si>
  <si>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</si>
  <si>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</si>
  <si>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</si>
  <si>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</si>
  <si>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</si>
  <si>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</si>
  <si>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</si>
  <si>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</si>
  <si>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</si>
  <si>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</si>
  <si>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</si>
  <si>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</si>
  <si>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</si>
  <si>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</si>
  <si>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</si>
  <si>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</si>
  <si>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</si>
  <si>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</si>
  <si>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</si>
  <si>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</si>
  <si>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</si>
  <si>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</si>
  <si>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</si>
  <si>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</si>
  <si>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</si>
  <si>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</si>
  <si>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</si>
  <si>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</si>
  <si>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</si>
  <si>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</si>
  <si>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</si>
  <si>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</si>
  <si>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</si>
  <si>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</si>
  <si>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</si>
  <si>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</si>
  <si>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</si>
  <si>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</si>
  <si>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</si>
  <si>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</si>
  <si>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</si>
  <si>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</si>
  <si>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</si>
  <si>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</si>
  <si>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</si>
  <si>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</si>
  <si>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</si>
  <si>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</si>
  <si>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</si>
  <si>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</si>
  <si>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</si>
  <si>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</si>
  <si>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</si>
  <si>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</si>
  <si>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</si>
  <si>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</si>
  <si>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</si>
  <si>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</si>
  <si>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</si>
  <si>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</si>
  <si>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</si>
  <si>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</si>
  <si>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</si>
  <si>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</si>
  <si>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</si>
  <si>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</si>
  <si>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</si>
  <si>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</si>
  <si>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</si>
  <si>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</si>
  <si>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</si>
  <si>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</si>
  <si>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</si>
  <si>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</si>
  <si>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</si>
  <si>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</si>
  <si>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</si>
  <si>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</si>
  <si>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</si>
  <si>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</si>
  <si>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</si>
  <si>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</si>
  <si>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</si>
  <si>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</si>
  <si>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</si>
  <si>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</si>
  <si>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</si>
  <si>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</si>
  <si>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</si>
  <si>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</si>
  <si>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</si>
  <si>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</si>
  <si>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</si>
  <si>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</si>
  <si>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</si>
  <si>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</si>
  <si>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</si>
  <si>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</si>
  <si>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</si>
  <si>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</si>
  <si>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</si>
  <si>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</si>
  <si>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</si>
  <si>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</si>
  <si>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</si>
  <si>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</si>
  <si>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</si>
  <si>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</si>
  <si>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</si>
  <si>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</si>
  <si>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</si>
  <si>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</si>
  <si>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</si>
  <si>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</si>
  <si>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</si>
  <si>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</si>
  <si>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</si>
  <si>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</si>
  <si>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</si>
  <si>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</si>
  <si>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</si>
  <si>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</si>
  <si>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</si>
  <si>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</si>
  <si>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</si>
  <si>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</si>
  <si>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</si>
  <si>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</si>
  <si>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</si>
  <si>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</si>
  <si>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</si>
  <si>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</si>
  <si>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</si>
  <si>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</si>
  <si>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</si>
  <si>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</si>
  <si>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</si>
  <si>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</si>
  <si>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</si>
  <si>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</si>
  <si>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</si>
  <si>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</si>
  <si>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</si>
  <si>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</si>
  <si>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</si>
  <si>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</si>
  <si>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</si>
  <si>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</si>
  <si>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</si>
  <si>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</si>
  <si>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</si>
  <si>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</si>
  <si>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</si>
  <si>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</si>
  <si>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</si>
  <si>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</si>
  <si>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</si>
  <si>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</si>
  <si>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</si>
  <si>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</si>
  <si>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</si>
  <si>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</si>
  <si>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</si>
  <si>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</si>
  <si>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</si>
  <si>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</si>
  <si>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</si>
  <si>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</si>
  <si>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</si>
  <si>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</si>
  <si>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</si>
  <si>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</si>
  <si>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</si>
  <si>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</si>
  <si>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</si>
  <si>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</si>
  <si>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</si>
  <si>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</si>
  <si>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</si>
  <si>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</si>
  <si>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</si>
  <si>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</si>
  <si>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</si>
  <si>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</si>
  <si>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</si>
  <si>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</si>
  <si>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</si>
  <si>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</si>
  <si>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</si>
  <si>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</si>
  <si>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</si>
  <si>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</si>
  <si>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</si>
  <si>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</si>
  <si>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</si>
  <si>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</si>
  <si>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</si>
  <si>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</si>
  <si>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</si>
  <si>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</si>
  <si>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</si>
  <si>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</si>
  <si>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</si>
  <si>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</si>
  <si>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</si>
  <si>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</si>
  <si>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</si>
  <si>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</si>
  <si>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</si>
  <si>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</si>
  <si>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</si>
  <si>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</si>
  <si>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</si>
  <si>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</si>
  <si>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</si>
  <si>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</si>
  <si>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</si>
  <si>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</si>
  <si>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</si>
  <si>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</si>
  <si>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</si>
  <si>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</si>
  <si>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</si>
  <si>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</si>
  <si>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</si>
  <si>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</si>
  <si>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</si>
  <si>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</si>
  <si>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</si>
  <si>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</si>
  <si>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</si>
  <si>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</si>
  <si>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</si>
  <si>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</si>
  <si>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</si>
  <si>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</si>
  <si>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</si>
  <si>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</si>
  <si>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</si>
  <si>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</si>
  <si>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</si>
  <si>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</si>
  <si>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</si>
  <si>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</si>
  <si>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</si>
  <si>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</si>
  <si>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</si>
  <si>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</si>
  <si>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</si>
  <si>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</si>
  <si>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</si>
  <si>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</si>
  <si>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</si>
  <si>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</si>
  <si>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</si>
  <si>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</si>
  <si>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</si>
  <si>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</si>
  <si>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</si>
  <si>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</si>
  <si>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</si>
  <si>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</si>
  <si>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</si>
  <si>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</si>
  <si>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</si>
  <si>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</si>
  <si>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</si>
  <si>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</si>
  <si>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</si>
  <si>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</si>
  <si>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</si>
  <si>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</si>
  <si>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</si>
  <si>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</si>
  <si>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</si>
  <si>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</si>
  <si>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</si>
  <si>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</si>
  <si>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</si>
  <si>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</si>
  <si>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</si>
  <si>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</si>
  <si>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</si>
  <si>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</si>
  <si>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</si>
  <si>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</si>
  <si>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</si>
  <si>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</si>
  <si>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</si>
  <si>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</si>
  <si>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</si>
  <si>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</si>
  <si>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</si>
  <si>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</si>
  <si>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</si>
  <si>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</si>
  <si>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</si>
  <si>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</si>
  <si>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</si>
  <si>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</si>
  <si>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</si>
  <si>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</si>
  <si>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</si>
  <si>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</si>
  <si>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</si>
  <si>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</si>
  <si>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</si>
  <si>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</si>
  <si>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</si>
  <si>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</si>
  <si>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</si>
  <si>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</si>
  <si>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</si>
  <si>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</si>
  <si>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</si>
  <si>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</si>
  <si>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</si>
  <si>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</si>
  <si>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</si>
  <si>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</si>
  <si>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</si>
  <si>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</si>
  <si>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</si>
  <si>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</si>
  <si>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</si>
  <si>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</si>
  <si>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</si>
  <si>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</si>
  <si>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</si>
  <si>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</si>
  <si>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</si>
  <si>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</si>
  <si>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</si>
  <si>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</si>
  <si>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</si>
  <si>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</si>
  <si>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</si>
  <si>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</si>
  <si>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</si>
  <si>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</si>
  <si>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</si>
  <si>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</si>
  <si>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</si>
  <si>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</si>
  <si>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</si>
  <si>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</si>
  <si>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</si>
  <si>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</si>
  <si>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</si>
  <si>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</si>
  <si>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</si>
  <si>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</si>
  <si>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</si>
  <si>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</si>
  <si>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</si>
  <si>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</si>
  <si>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</si>
  <si>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</si>
  <si>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</si>
  <si>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</si>
  <si>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</si>
  <si>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</si>
  <si>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</si>
  <si>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</si>
  <si>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</si>
  <si>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</si>
  <si>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</si>
  <si>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</si>
  <si>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</si>
  <si>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</si>
  <si>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</si>
  <si>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</si>
  <si>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</si>
  <si>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</si>
  <si>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</si>
  <si>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</si>
  <si>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</si>
  <si>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</si>
  <si>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</si>
  <si>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</si>
  <si>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</si>
  <si>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</si>
  <si>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</si>
  <si>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</si>
  <si>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</si>
  <si>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</si>
  <si>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</si>
  <si>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</si>
  <si>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</si>
  <si>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</si>
  <si>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</si>
  <si>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</si>
  <si>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</si>
  <si>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</si>
  <si>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</si>
  <si>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</si>
  <si>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</si>
  <si>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</si>
  <si>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</si>
  <si>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</si>
  <si>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</si>
  <si>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</si>
  <si>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</si>
  <si>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</si>
  <si>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</si>
  <si>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</si>
  <si>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</si>
  <si>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</si>
  <si>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</si>
  <si>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</si>
  <si>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</si>
  <si>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</si>
  <si>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</si>
  <si>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</si>
  <si>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</si>
  <si>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</si>
  <si>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</si>
  <si>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</si>
  <si>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</si>
  <si>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</si>
  <si>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</si>
  <si>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</si>
  <si>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</si>
  <si>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</si>
  <si>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</si>
  <si>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</si>
  <si>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</si>
  <si>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</si>
  <si>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</si>
  <si>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</si>
  <si>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</si>
  <si>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</si>
  <si>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</si>
  <si>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</si>
  <si>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</si>
  <si>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</si>
  <si>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</si>
  <si>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</si>
  <si>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</si>
  <si>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</si>
  <si>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</si>
  <si>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</si>
  <si>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</si>
  <si>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</si>
  <si>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</si>
  <si>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</si>
  <si>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</si>
  <si>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</si>
  <si>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</si>
  <si>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</si>
  <si>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</si>
  <si>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</si>
  <si>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</si>
  <si>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</si>
  <si>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</si>
  <si>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</si>
  <si>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</si>
  <si>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</si>
  <si>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</si>
  <si>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</si>
  <si>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</si>
  <si>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</si>
  <si>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</si>
  <si>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</si>
  <si>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</si>
  <si>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</si>
  <si>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</si>
  <si>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</si>
  <si>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</si>
  <si>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</si>
  <si>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</si>
  <si>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</si>
  <si>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</si>
  <si>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</si>
  <si>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</si>
  <si>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</si>
  <si>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</si>
  <si>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</si>
  <si>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</si>
  <si>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</si>
  <si>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</si>
  <si>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</si>
  <si>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</si>
  <si>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</si>
  <si>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</si>
  <si>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</si>
  <si>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</si>
  <si>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</si>
  <si>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</si>
  <si>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</si>
  <si>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</si>
  <si>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</si>
  <si>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</si>
  <si>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</si>
  <si>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</si>
  <si>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</si>
  <si>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</si>
  <si>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</si>
  <si>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</si>
  <si>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</si>
  <si>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</si>
  <si>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</si>
  <si>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</si>
  <si>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</si>
  <si>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</si>
  <si>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</si>
  <si>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</si>
  <si>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</si>
  <si>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</si>
  <si>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</si>
  <si>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</si>
  <si>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</si>
  <si>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</si>
  <si>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</si>
  <si>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</si>
  <si>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</si>
  <si>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</si>
  <si>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</si>
  <si>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</si>
  <si>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</si>
  <si>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</si>
  <si>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</si>
  <si>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</si>
  <si>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</si>
  <si>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</si>
  <si>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</si>
  <si>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</si>
  <si>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</si>
  <si>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</si>
  <si>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</si>
  <si>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</si>
  <si>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</si>
  <si>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</si>
  <si>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</si>
  <si>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</si>
  <si>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</si>
  <si>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</si>
  <si>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</si>
  <si>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</si>
  <si>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</si>
  <si>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</si>
  <si>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</si>
  <si>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</si>
  <si>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</si>
  <si>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</si>
  <si>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</si>
  <si>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</si>
  <si>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</si>
  <si>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</si>
  <si>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</si>
  <si>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</si>
  <si>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</si>
  <si>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</si>
  <si>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</si>
  <si>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</si>
  <si>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</si>
  <si>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</si>
  <si>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</si>
  <si>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</si>
  <si>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</si>
  <si>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</si>
  <si>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</si>
  <si>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</si>
  <si>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</si>
  <si>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</si>
  <si>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</si>
  <si>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</si>
  <si>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</si>
  <si>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</si>
  <si>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</si>
  <si>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</si>
  <si>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</si>
  <si>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</si>
  <si>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</si>
  <si>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</si>
  <si>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</si>
  <si>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</si>
  <si>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</si>
  <si>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</si>
  <si>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</si>
  <si>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</si>
  <si>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</si>
  <si>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</si>
  <si>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</si>
  <si>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</si>
  <si>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</si>
  <si>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</si>
  <si>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</si>
  <si>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</si>
  <si>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</si>
  <si>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</si>
  <si>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</si>
  <si>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</si>
  <si>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</si>
  <si>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</si>
  <si>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</si>
  <si>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</si>
  <si>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</si>
  <si>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</si>
  <si>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</si>
  <si>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</si>
  <si>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</si>
  <si>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</si>
  <si>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</si>
  <si>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</si>
  <si>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</si>
  <si>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</si>
  <si>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</si>
  <si>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</si>
  <si>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</si>
  <si>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</si>
  <si>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</si>
  <si>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</si>
  <si>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</si>
  <si>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</si>
  <si>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</si>
  <si>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</si>
  <si>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</si>
  <si>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</si>
  <si>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</si>
  <si>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</si>
  <si>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</si>
  <si>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</si>
  <si>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</si>
  <si>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</si>
  <si>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</si>
  <si>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</si>
  <si>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</si>
  <si>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</si>
  <si>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</si>
  <si>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</si>
  <si>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</si>
  <si>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</si>
  <si>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</si>
  <si>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</si>
  <si>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</si>
  <si>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</si>
  <si>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</si>
  <si>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</si>
  <si>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</si>
  <si>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</si>
  <si>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</si>
  <si>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</si>
  <si>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</si>
  <si>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</si>
  <si>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</si>
  <si>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</si>
  <si>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</si>
  <si>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</si>
  <si>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</si>
  <si>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</si>
  <si>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</si>
  <si>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</si>
  <si>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</si>
  <si>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</si>
  <si>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</si>
  <si>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</si>
  <si>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</si>
  <si>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</si>
  <si>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</si>
  <si>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</si>
  <si>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</si>
  <si>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</si>
  <si>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</si>
  <si>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</si>
  <si>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</si>
  <si>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</si>
  <si>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</si>
  <si>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</si>
  <si>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</si>
  <si>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</si>
  <si>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</si>
  <si>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</si>
  <si>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</si>
  <si>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</si>
  <si>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</si>
  <si>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</si>
  <si>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</si>
  <si>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</si>
  <si>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</si>
  <si>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</si>
  <si>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</si>
  <si>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</si>
  <si>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</si>
  <si>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</si>
  <si>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</si>
  <si>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</si>
  <si>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</si>
  <si>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</si>
  <si>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</si>
  <si>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</si>
  <si>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</si>
  <si>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</si>
  <si>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</si>
  <si>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</si>
  <si>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</si>
  <si>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</si>
  <si>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</si>
  <si>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</si>
  <si>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</si>
  <si>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</si>
  <si>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</si>
  <si>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</si>
  <si>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</si>
  <si>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</si>
  <si>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</si>
  <si>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</si>
  <si>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</si>
  <si>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</si>
  <si>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</si>
  <si>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</si>
  <si>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</si>
  <si>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</si>
  <si>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</si>
  <si>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</si>
  <si>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</si>
  <si>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</si>
  <si>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</si>
  <si>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</si>
  <si>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</si>
  <si>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</si>
  <si>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</si>
  <si>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</si>
  <si>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</si>
  <si>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</si>
  <si>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</si>
  <si>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</si>
  <si>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</si>
  <si>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</si>
  <si>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</si>
  <si>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</si>
  <si>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</si>
  <si>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</si>
  <si>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</si>
  <si>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</si>
  <si>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</si>
  <si>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</si>
  <si>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</si>
  <si>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</si>
  <si>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</si>
  <si>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</si>
  <si>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</si>
  <si>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</si>
  <si>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</si>
  <si>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</si>
  <si>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</si>
  <si>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</si>
  <si>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</si>
  <si>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</si>
  <si>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</si>
  <si>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</si>
  <si>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</si>
  <si>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</si>
  <si>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</si>
  <si>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</si>
  <si>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</si>
  <si>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</si>
  <si>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</si>
  <si>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</si>
  <si>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</si>
  <si>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</si>
  <si>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</si>
  <si>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</si>
  <si>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</si>
  <si>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</si>
  <si>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</si>
  <si>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</si>
  <si>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</si>
  <si>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</si>
  <si>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</si>
  <si>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</si>
  <si>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</si>
  <si>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</si>
  <si>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</si>
  <si>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</si>
  <si>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</si>
  <si>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</si>
  <si>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</si>
  <si>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</si>
  <si>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</si>
  <si>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</si>
  <si>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</si>
  <si>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</si>
  <si>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</si>
  <si>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</si>
  <si>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</si>
  <si>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</si>
  <si>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</si>
  <si>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</si>
  <si>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</si>
  <si>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</si>
  <si>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</si>
  <si>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</si>
  <si>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</si>
  <si>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</si>
  <si>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</si>
  <si>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</si>
  <si>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</si>
  <si>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</si>
  <si>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</si>
  <si>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</si>
  <si>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</si>
  <si>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</si>
  <si>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</si>
  <si>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</si>
  <si>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</si>
  <si>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</si>
  <si>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</si>
  <si>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</si>
  <si>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</si>
  <si>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</si>
  <si>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</si>
  <si>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</si>
  <si>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</si>
  <si>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</si>
  <si>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</si>
  <si>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</si>
  <si>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</si>
  <si>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963,,94</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</si>
</sst>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2670070.11</v>
      </c>
      <c r="D2" s="7">
        <f>'PR-RAS'!E6</f>
        <v>3177138.0700000003</v>
      </c>
      <c r="E2" s="7">
        <v>0</v>
      </c>
      <c r="F2" s="7">
        <v>0</v>
      </c>
      <c r="G2" s="8">
        <f t="shared" ref="G2:G274" si="0">(B2/1000)*(C2*1+D2*2)</f>
        <v>9024.3462500000005</v>
      </c>
      <c r="H2" s="8">
        <f t="shared" ref="H2:H274" si="1">ABS(C2-ROUND(C2,0))+ABS(D2-ROUND(D2,0))</f>
        <v>0.18000000016763806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925.85</v>
      </c>
      <c r="E102" s="2">
        <v>0</v>
      </c>
      <c r="F102" s="2">
        <v>0</v>
      </c>
      <c r="G102" s="3">
        <f t="shared" si="0"/>
        <v>187.02170000000001</v>
      </c>
      <c r="H102" s="3">
        <f t="shared" si="1"/>
        <v>0.14999999999997726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925.85</v>
      </c>
      <c r="E108" s="2">
        <v>0</v>
      </c>
      <c r="F108" s="2">
        <v>0</v>
      </c>
      <c r="G108" s="3">
        <f t="shared" si="0"/>
        <v>198.1319</v>
      </c>
      <c r="H108" s="3">
        <f t="shared" si="1"/>
        <v>0.14999999999997726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925.85</v>
      </c>
      <c r="E113" s="2">
        <v>0</v>
      </c>
      <c r="F113" s="2">
        <v>0</v>
      </c>
      <c r="G113" s="3">
        <f t="shared" si="0"/>
        <v>207.3904</v>
      </c>
      <c r="H113" s="3">
        <f t="shared" si="1"/>
        <v>0.14999999999997726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v>
      </c>
      <c r="D121" s="2">
        <f>'PR-RAS'!E125</f>
        <v>0</v>
      </c>
      <c r="E121" s="2">
        <v>0</v>
      </c>
      <c r="F121" s="2">
        <v>0</v>
      </c>
      <c r="G121" s="3">
        <f t="shared" si="0"/>
        <v>0.84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v>
      </c>
      <c r="D122" s="2">
        <f>'PR-RAS'!E126</f>
        <v>0</v>
      </c>
      <c r="E122" s="2">
        <v>0</v>
      </c>
      <c r="F122" s="2">
        <v>0</v>
      </c>
      <c r="G122" s="3">
        <f t="shared" si="0"/>
        <v>0.84699999999999998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v>
      </c>
      <c r="D124" s="2">
        <f>'PR-RAS'!E128</f>
        <v>0</v>
      </c>
      <c r="E124" s="2">
        <v>0</v>
      </c>
      <c r="F124" s="2">
        <v>0</v>
      </c>
      <c r="G124" s="3">
        <f t="shared" si="0"/>
        <v>0.86099999999999999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2670063.11</v>
      </c>
      <c r="D130" s="2">
        <f>'PR-RAS'!E134</f>
        <v>3176212.22</v>
      </c>
      <c r="E130" s="2">
        <v>0</v>
      </c>
      <c r="F130" s="2">
        <v>0</v>
      </c>
      <c r="G130" s="3">
        <f t="shared" si="0"/>
        <v>1163900.8939500002</v>
      </c>
      <c r="H130" s="3">
        <f t="shared" si="1"/>
        <v>0.33000000007450581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2670063.11</v>
      </c>
      <c r="D131" s="2">
        <f>'PR-RAS'!E135</f>
        <v>3176212.22</v>
      </c>
      <c r="E131" s="2">
        <v>0</v>
      </c>
      <c r="F131" s="2">
        <v>0</v>
      </c>
      <c r="G131" s="3">
        <f t="shared" si="0"/>
        <v>1172923.3815000001</v>
      </c>
      <c r="H131" s="3">
        <f t="shared" si="1"/>
        <v>0.33000000007450581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2666223.5699999998</v>
      </c>
      <c r="D132" s="2">
        <f>'PR-RAS'!E136</f>
        <v>3172212.22</v>
      </c>
      <c r="E132" s="2">
        <v>0</v>
      </c>
      <c r="F132" s="2">
        <v>0</v>
      </c>
      <c r="G132" s="3">
        <f t="shared" si="0"/>
        <v>1180394.88931</v>
      </c>
      <c r="H132" s="3">
        <f t="shared" si="1"/>
        <v>0.65000000037252903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3839.54</v>
      </c>
      <c r="D133" s="2">
        <f>'PR-RAS'!E137</f>
        <v>4000</v>
      </c>
      <c r="E133" s="2">
        <v>0</v>
      </c>
      <c r="F133" s="2">
        <v>0</v>
      </c>
      <c r="G133" s="3">
        <f t="shared" si="0"/>
        <v>1562.8192800000002</v>
      </c>
      <c r="H133" s="3">
        <f t="shared" si="1"/>
        <v>0.46000000000003638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2666935.48</v>
      </c>
      <c r="D148" s="2">
        <f>'PR-RAS'!E152</f>
        <v>3433524.6999999997</v>
      </c>
      <c r="E148" s="2">
        <v>0</v>
      </c>
      <c r="F148" s="2">
        <v>0</v>
      </c>
      <c r="G148" s="3">
        <f t="shared" si="0"/>
        <v>1401495.7773599997</v>
      </c>
      <c r="H148" s="3">
        <f t="shared" si="1"/>
        <v>0.78000000026077032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2503304.35</v>
      </c>
      <c r="D149" s="2">
        <f>'PR-RAS'!E153</f>
        <v>3253445.17</v>
      </c>
      <c r="E149" s="2">
        <v>0</v>
      </c>
      <c r="F149" s="2">
        <v>0</v>
      </c>
      <c r="G149" s="3">
        <f t="shared" si="0"/>
        <v>1333508.8141199998</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2097556.37</v>
      </c>
      <c r="D150" s="2">
        <f>'PR-RAS'!E154</f>
        <v>2747879.43</v>
      </c>
      <c r="E150" s="2">
        <v>0</v>
      </c>
      <c r="F150" s="2">
        <v>0</v>
      </c>
      <c r="G150" s="3">
        <f t="shared" si="0"/>
        <v>1131403.96927</v>
      </c>
      <c r="H150" s="3">
        <f t="shared" si="1"/>
        <v>0.80000000027939677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2097556.37</v>
      </c>
      <c r="D151" s="2">
        <f>'PR-RAS'!E155</f>
        <v>2747513.2</v>
      </c>
      <c r="E151" s="2">
        <v>0</v>
      </c>
      <c r="F151" s="2">
        <v>0</v>
      </c>
      <c r="G151" s="3">
        <f t="shared" si="0"/>
        <v>1138887.4155000001</v>
      </c>
      <c r="H151" s="3">
        <f t="shared" si="1"/>
        <v>0.57000000029802322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366.23</v>
      </c>
      <c r="E153" s="2">
        <v>0</v>
      </c>
      <c r="F153" s="2">
        <v>0</v>
      </c>
      <c r="G153" s="3">
        <f t="shared" si="0"/>
        <v>111.33392000000001</v>
      </c>
      <c r="H153" s="3">
        <f t="shared" si="1"/>
        <v>0.23000000000001819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61468.75</v>
      </c>
      <c r="D155" s="2">
        <f>'PR-RAS'!E159</f>
        <v>52818.25</v>
      </c>
      <c r="E155" s="2">
        <v>0</v>
      </c>
      <c r="F155" s="2">
        <v>0</v>
      </c>
      <c r="G155" s="3">
        <f t="shared" si="0"/>
        <v>25734.208500000001</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344279.23</v>
      </c>
      <c r="D156" s="2">
        <f>'PR-RAS'!E160</f>
        <v>452747.49</v>
      </c>
      <c r="E156" s="2">
        <v>0</v>
      </c>
      <c r="F156" s="2">
        <v>0</v>
      </c>
      <c r="G156" s="3">
        <f t="shared" si="0"/>
        <v>193715.00255</v>
      </c>
      <c r="H156" s="3">
        <f t="shared" si="1"/>
        <v>0.71999999997206032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344279.23</v>
      </c>
      <c r="D158" s="2">
        <f>'PR-RAS'!E162</f>
        <v>452747.49</v>
      </c>
      <c r="E158" s="2">
        <v>0</v>
      </c>
      <c r="F158" s="2">
        <v>0</v>
      </c>
      <c r="G158" s="3">
        <f t="shared" si="0"/>
        <v>196214.55096999998</v>
      </c>
      <c r="H158" s="3">
        <f t="shared" si="1"/>
        <v>0.71999999997206032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162915.33000000002</v>
      </c>
      <c r="D160" s="2">
        <f>'PR-RAS'!E164</f>
        <v>179484.77000000002</v>
      </c>
      <c r="E160" s="2">
        <v>0</v>
      </c>
      <c r="F160" s="2">
        <v>0</v>
      </c>
      <c r="G160" s="3">
        <f t="shared" si="0"/>
        <v>82979.694330000013</v>
      </c>
      <c r="H160" s="3">
        <f t="shared" si="1"/>
        <v>0.55999999999767169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50344.26</v>
      </c>
      <c r="D161" s="2">
        <f>'PR-RAS'!E165</f>
        <v>63783.05</v>
      </c>
      <c r="E161" s="2">
        <v>0</v>
      </c>
      <c r="F161" s="2">
        <v>0</v>
      </c>
      <c r="G161" s="3">
        <f t="shared" si="0"/>
        <v>28465.657600000002</v>
      </c>
      <c r="H161" s="3">
        <f t="shared" si="1"/>
        <v>0.31000000000494765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6493.55</v>
      </c>
      <c r="D162" s="2">
        <f>'PR-RAS'!E166</f>
        <v>9067.7000000000007</v>
      </c>
      <c r="E162" s="2">
        <v>0</v>
      </c>
      <c r="F162" s="2">
        <v>0</v>
      </c>
      <c r="G162" s="3">
        <f t="shared" si="0"/>
        <v>3965.2609500000003</v>
      </c>
      <c r="H162" s="3">
        <f t="shared" si="1"/>
        <v>0.74999999999909051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42386.96</v>
      </c>
      <c r="D163" s="2">
        <f>'PR-RAS'!E167</f>
        <v>53441.599999999999</v>
      </c>
      <c r="E163" s="2">
        <v>0</v>
      </c>
      <c r="F163" s="2">
        <v>0</v>
      </c>
      <c r="G163" s="3">
        <f t="shared" si="0"/>
        <v>24181.765920000002</v>
      </c>
      <c r="H163" s="3">
        <f t="shared" si="1"/>
        <v>0.44000000000232831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758.75</v>
      </c>
      <c r="D164" s="2">
        <f>'PR-RAS'!E168</f>
        <v>1273.75</v>
      </c>
      <c r="E164" s="2">
        <v>0</v>
      </c>
      <c r="F164" s="2">
        <v>0</v>
      </c>
      <c r="G164" s="3">
        <f t="shared" si="0"/>
        <v>538.91875000000005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705</v>
      </c>
      <c r="D165" s="2">
        <f>'PR-RAS'!E169</f>
        <v>0</v>
      </c>
      <c r="E165" s="2">
        <v>0</v>
      </c>
      <c r="F165" s="2">
        <v>0</v>
      </c>
      <c r="G165" s="3">
        <f t="shared" si="0"/>
        <v>115.62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47821.869999999995</v>
      </c>
      <c r="D166" s="2">
        <f>'PR-RAS'!E170</f>
        <v>46832.74</v>
      </c>
      <c r="E166" s="2">
        <v>0</v>
      </c>
      <c r="F166" s="2">
        <v>0</v>
      </c>
      <c r="G166" s="3">
        <f t="shared" si="0"/>
        <v>23345.412749999996</v>
      </c>
      <c r="H166" s="3">
        <f t="shared" si="1"/>
        <v>0.39000000000669388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20093</v>
      </c>
      <c r="D167" s="2">
        <f>'PR-RAS'!E171</f>
        <v>16013.97</v>
      </c>
      <c r="E167" s="2">
        <v>0</v>
      </c>
      <c r="F167" s="2">
        <v>0</v>
      </c>
      <c r="G167" s="3">
        <f t="shared" si="0"/>
        <v>8652.0760400000017</v>
      </c>
      <c r="H167" s="3">
        <f t="shared" si="1"/>
        <v>3.0000000000654836E-2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25869.1</v>
      </c>
      <c r="D169" s="2">
        <f>'PR-RAS'!E173</f>
        <v>28396.880000000001</v>
      </c>
      <c r="E169" s="2">
        <v>0</v>
      </c>
      <c r="F169" s="2">
        <v>0</v>
      </c>
      <c r="G169" s="3">
        <f t="shared" si="0"/>
        <v>13887.360480000001</v>
      </c>
      <c r="H169" s="3">
        <f t="shared" si="1"/>
        <v>0.21999999999752617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855.77</v>
      </c>
      <c r="D171" s="2">
        <f>'PR-RAS'!E175</f>
        <v>1505.89</v>
      </c>
      <c r="E171" s="2">
        <v>0</v>
      </c>
      <c r="F171" s="2">
        <v>0</v>
      </c>
      <c r="G171" s="3">
        <f t="shared" si="0"/>
        <v>657.48350000000005</v>
      </c>
      <c r="H171" s="3">
        <f t="shared" si="1"/>
        <v>0.33999999999991815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1004</v>
      </c>
      <c r="D173" s="2">
        <f>'PR-RAS'!E177</f>
        <v>916</v>
      </c>
      <c r="E173" s="2">
        <v>0</v>
      </c>
      <c r="F173" s="2">
        <v>0</v>
      </c>
      <c r="G173" s="3">
        <f t="shared" si="0"/>
        <v>487.79199999999997</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63177.780000000006</v>
      </c>
      <c r="D174" s="2">
        <f>'PR-RAS'!E178</f>
        <v>67310.860000000015</v>
      </c>
      <c r="E174" s="2">
        <v>0</v>
      </c>
      <c r="F174" s="2">
        <v>0</v>
      </c>
      <c r="G174" s="3">
        <f t="shared" si="0"/>
        <v>34219.313500000004</v>
      </c>
      <c r="H174" s="3">
        <f t="shared" si="1"/>
        <v>0.3599999999787542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11520.84</v>
      </c>
      <c r="D175" s="2">
        <f>'PR-RAS'!E179</f>
        <v>13326.66</v>
      </c>
      <c r="E175" s="2">
        <v>0</v>
      </c>
      <c r="F175" s="2">
        <v>0</v>
      </c>
      <c r="G175" s="3">
        <f t="shared" si="0"/>
        <v>6642.3038400000005</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29182.02</v>
      </c>
      <c r="D176" s="2">
        <f>'PR-RAS'!E180</f>
        <v>26974.45</v>
      </c>
      <c r="E176" s="2">
        <v>0</v>
      </c>
      <c r="F176" s="2">
        <v>0</v>
      </c>
      <c r="G176" s="3">
        <f t="shared" si="0"/>
        <v>14547.910999999998</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960</v>
      </c>
      <c r="D177" s="2">
        <f>'PR-RAS'!E181</f>
        <v>556.25</v>
      </c>
      <c r="E177" s="2">
        <v>0</v>
      </c>
      <c r="F177" s="2">
        <v>0</v>
      </c>
      <c r="G177" s="3">
        <f t="shared" si="0"/>
        <v>364.76</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8020.14</v>
      </c>
      <c r="D178" s="2">
        <f>'PR-RAS'!E182</f>
        <v>10039.790000000001</v>
      </c>
      <c r="E178" s="2">
        <v>0</v>
      </c>
      <c r="F178" s="2">
        <v>0</v>
      </c>
      <c r="G178" s="3">
        <f t="shared" si="0"/>
        <v>4973.6504400000003</v>
      </c>
      <c r="H178" s="3">
        <f t="shared" si="1"/>
        <v>0.3499999999994543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1538.16</v>
      </c>
      <c r="D179" s="2">
        <f>'PR-RAS'!E183</f>
        <v>1763.16</v>
      </c>
      <c r="E179" s="2">
        <v>0</v>
      </c>
      <c r="F179" s="2">
        <v>0</v>
      </c>
      <c r="G179" s="3">
        <f t="shared" si="0"/>
        <v>901.47744</v>
      </c>
      <c r="H179" s="3">
        <f t="shared" si="1"/>
        <v>0.32000000000016371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2965</v>
      </c>
      <c r="D180" s="2">
        <f>'PR-RAS'!E184</f>
        <v>4325</v>
      </c>
      <c r="E180" s="2">
        <v>0</v>
      </c>
      <c r="F180" s="2">
        <v>0</v>
      </c>
      <c r="G180" s="3">
        <f t="shared" si="0"/>
        <v>2079.085</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7407.44</v>
      </c>
      <c r="D181" s="2">
        <f>'PR-RAS'!E185</f>
        <v>9245.31</v>
      </c>
      <c r="E181" s="2">
        <v>0</v>
      </c>
      <c r="F181" s="2">
        <v>0</v>
      </c>
      <c r="G181" s="3">
        <f t="shared" si="0"/>
        <v>4661.6507999999994</v>
      </c>
      <c r="H181" s="3">
        <f t="shared" si="1"/>
        <v>0.74999999999909051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1584.18</v>
      </c>
      <c r="D183" s="2">
        <f>'PR-RAS'!E187</f>
        <v>1080.24</v>
      </c>
      <c r="E183" s="2">
        <v>0</v>
      </c>
      <c r="F183" s="2">
        <v>0</v>
      </c>
      <c r="G183" s="3">
        <f t="shared" si="0"/>
        <v>681.52811999999994</v>
      </c>
      <c r="H183" s="3">
        <f t="shared" si="1"/>
        <v>0.42000000000007276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1571.42</v>
      </c>
      <c r="D190" s="2">
        <f>'PR-RAS'!E194</f>
        <v>1558.12</v>
      </c>
      <c r="E190" s="2">
        <v>0</v>
      </c>
      <c r="F190" s="2">
        <v>0</v>
      </c>
      <c r="G190" s="3">
        <f t="shared" si="0"/>
        <v>885.96773999999994</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577.29999999999995</v>
      </c>
      <c r="D192" s="2">
        <f>'PR-RAS'!E196</f>
        <v>558.9</v>
      </c>
      <c r="E192" s="2">
        <v>0</v>
      </c>
      <c r="F192" s="2">
        <v>0</v>
      </c>
      <c r="G192" s="3">
        <f t="shared" si="0"/>
        <v>323.76409999999998</v>
      </c>
      <c r="H192" s="3">
        <f t="shared" si="1"/>
        <v>0.39999999999997726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609.24</v>
      </c>
      <c r="D193" s="2">
        <f>'PR-RAS'!E197</f>
        <v>564.34</v>
      </c>
      <c r="E193" s="2">
        <v>0</v>
      </c>
      <c r="F193" s="2">
        <v>0</v>
      </c>
      <c r="G193" s="3">
        <f t="shared" si="0"/>
        <v>333.68064000000004</v>
      </c>
      <c r="H193" s="3">
        <f t="shared" si="1"/>
        <v>0.58000000000004093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384.88</v>
      </c>
      <c r="D195" s="2">
        <f>'PR-RAS'!E199</f>
        <v>254.88</v>
      </c>
      <c r="E195" s="2">
        <v>0</v>
      </c>
      <c r="F195" s="2">
        <v>0</v>
      </c>
      <c r="G195" s="3">
        <f t="shared" si="0"/>
        <v>173.56016</v>
      </c>
      <c r="H195" s="3">
        <f t="shared" si="1"/>
        <v>0.24000000000000909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180</v>
      </c>
      <c r="E197" s="2">
        <v>0</v>
      </c>
      <c r="F197" s="2">
        <v>0</v>
      </c>
      <c r="G197" s="3">
        <f t="shared" si="0"/>
        <v>70.56</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715.8</v>
      </c>
      <c r="D198" s="2">
        <f>'PR-RAS'!E202</f>
        <v>594.76</v>
      </c>
      <c r="E198" s="2">
        <v>0</v>
      </c>
      <c r="F198" s="2">
        <v>0</v>
      </c>
      <c r="G198" s="3">
        <f t="shared" si="0"/>
        <v>375.34804000000003</v>
      </c>
      <c r="H198" s="3">
        <f t="shared" si="1"/>
        <v>0.44000000000005457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339.34</v>
      </c>
      <c r="D204" s="2">
        <f>'PR-RAS'!E208</f>
        <v>224.51</v>
      </c>
      <c r="E204" s="2">
        <v>0</v>
      </c>
      <c r="F204" s="2">
        <v>0</v>
      </c>
      <c r="G204" s="3">
        <f t="shared" si="0"/>
        <v>160.03708</v>
      </c>
      <c r="H204" s="3">
        <f t="shared" si="1"/>
        <v>0.82999999999998408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339.34</v>
      </c>
      <c r="D210" s="2">
        <f>'PR-RAS'!E214</f>
        <v>224.51</v>
      </c>
      <c r="E210" s="2">
        <v>0</v>
      </c>
      <c r="F210" s="2">
        <v>0</v>
      </c>
      <c r="G210" s="3">
        <f t="shared" si="0"/>
        <v>164.76723999999996</v>
      </c>
      <c r="H210" s="3">
        <f t="shared" si="1"/>
        <v>0.82999999999998408</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376.46</v>
      </c>
      <c r="D212" s="2">
        <f>'PR-RAS'!E216</f>
        <v>370.25</v>
      </c>
      <c r="E212" s="2">
        <v>0</v>
      </c>
      <c r="F212" s="2">
        <v>0</v>
      </c>
      <c r="G212" s="3">
        <f t="shared" si="0"/>
        <v>235.67856</v>
      </c>
      <c r="H212" s="3">
        <f t="shared" si="1"/>
        <v>0.70999999999997954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376.46</v>
      </c>
      <c r="D213" s="2">
        <f>'PR-RAS'!E217</f>
        <v>370.25</v>
      </c>
      <c r="E213" s="2">
        <v>0</v>
      </c>
      <c r="F213" s="2">
        <v>0</v>
      </c>
      <c r="G213" s="3">
        <f t="shared" si="0"/>
        <v>236.79552000000001</v>
      </c>
      <c r="H213" s="3">
        <f t="shared" si="1"/>
        <v>0.70999999999997954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2666935.48</v>
      </c>
      <c r="D295" s="2">
        <f>'PR-RAS'!E299</f>
        <v>3433524.6999999997</v>
      </c>
      <c r="E295" s="2">
        <v>0</v>
      </c>
      <c r="F295" s="2">
        <v>0</v>
      </c>
      <c r="G295" s="3">
        <f t="shared" si="12"/>
        <v>2802991.5547199994</v>
      </c>
      <c r="H295" s="3">
        <f t="shared" si="13"/>
        <v>0.78000000026077032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3134.6299999998882</v>
      </c>
      <c r="D296" s="2">
        <f>'PR-RAS'!E300</f>
        <v>0</v>
      </c>
      <c r="E296" s="2">
        <v>0</v>
      </c>
      <c r="F296" s="2">
        <v>0</v>
      </c>
      <c r="G296" s="3">
        <f t="shared" si="12"/>
        <v>924.71584999996696</v>
      </c>
      <c r="H296" s="3">
        <f t="shared" si="13"/>
        <v>0.37000000011175871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256386.62999999942</v>
      </c>
      <c r="E297" s="2">
        <v>0</v>
      </c>
      <c r="F297" s="2">
        <v>0</v>
      </c>
      <c r="G297" s="3">
        <f t="shared" si="12"/>
        <v>151780.88495999965</v>
      </c>
      <c r="H297" s="3">
        <f t="shared" si="13"/>
        <v>0.37000000057742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0.01</v>
      </c>
      <c r="D298" s="2">
        <f>'PR-RAS'!E302</f>
        <v>0.01</v>
      </c>
      <c r="E298" s="2">
        <v>0</v>
      </c>
      <c r="F298" s="2">
        <v>0</v>
      </c>
      <c r="G298" s="3">
        <f t="shared" si="12"/>
        <v>8.9099999999999995E-3</v>
      </c>
      <c r="H298" s="3">
        <f t="shared" si="13"/>
        <v>0.02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13251.78</v>
      </c>
      <c r="D415" s="2">
        <f>'PR-RAS'!E420</f>
        <v>10117.15</v>
      </c>
      <c r="E415" s="2">
        <v>0</v>
      </c>
      <c r="F415" s="2">
        <v>0</v>
      </c>
      <c r="G415" s="3">
        <f t="shared" si="12"/>
        <v>13863.23712</v>
      </c>
      <c r="H415" s="3">
        <f t="shared" si="13"/>
        <v>0.36999999999898137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2670070.11</v>
      </c>
      <c r="D417" s="2">
        <f>'PR-RAS'!E422</f>
        <v>3177138.0700000003</v>
      </c>
      <c r="E417" s="2">
        <v>0</v>
      </c>
      <c r="F417" s="2">
        <v>0</v>
      </c>
      <c r="G417" s="3">
        <f t="shared" si="12"/>
        <v>3754128.04</v>
      </c>
      <c r="H417" s="3">
        <f t="shared" si="13"/>
        <v>0.18000000016763806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2666935.48</v>
      </c>
      <c r="D418" s="2">
        <f>'PR-RAS'!E423</f>
        <v>3433524.6999999997</v>
      </c>
      <c r="E418" s="2">
        <v>0</v>
      </c>
      <c r="F418" s="2">
        <v>0</v>
      </c>
      <c r="G418" s="3">
        <f t="shared" si="12"/>
        <v>3975671.6949599995</v>
      </c>
      <c r="H418" s="3">
        <f t="shared" si="13"/>
        <v>0.78000000026077032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3134.6299999998882</v>
      </c>
      <c r="D419" s="2">
        <f>'PR-RAS'!E424</f>
        <v>0</v>
      </c>
      <c r="E419" s="2">
        <v>0</v>
      </c>
      <c r="F419" s="2">
        <v>0</v>
      </c>
      <c r="G419" s="3">
        <f t="shared" si="12"/>
        <v>1310.2753399999533</v>
      </c>
      <c r="H419" s="3">
        <f t="shared" si="13"/>
        <v>0.37000000011175871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256386.62999999942</v>
      </c>
      <c r="E420" s="2">
        <v>0</v>
      </c>
      <c r="F420" s="2">
        <v>0</v>
      </c>
      <c r="G420" s="3">
        <f t="shared" si="12"/>
        <v>214851.9959399995</v>
      </c>
      <c r="H420" s="3">
        <f t="shared" si="13"/>
        <v>0.37000000057742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13251.77</v>
      </c>
      <c r="D422" s="2">
        <f>'PR-RAS'!E427</f>
        <v>10117.14</v>
      </c>
      <c r="E422" s="2">
        <v>0</v>
      </c>
      <c r="F422" s="2">
        <v>0</v>
      </c>
      <c r="G422" s="3">
        <f t="shared" si="12"/>
        <v>14097.627050000001</v>
      </c>
      <c r="H422" s="3">
        <f t="shared" si="13"/>
        <v>0.36999999999898137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3839.54</v>
      </c>
      <c r="D529" s="2">
        <f>'PR-RAS'!E535</f>
        <v>3954.37</v>
      </c>
      <c r="E529" s="2">
        <v>0</v>
      </c>
      <c r="F529" s="2">
        <v>0</v>
      </c>
      <c r="G529" s="3">
        <f t="shared" ref="G529:G836" si="14">(B529/1000)*(C529*1+D529*2)</f>
        <v>6203.09184</v>
      </c>
      <c r="H529" s="3">
        <f t="shared" ref="H529:H836" si="15">ABS(C529-ROUND(C529,0))+ABS(D529-ROUND(D529,0))</f>
        <v>0.82999999999992724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3839.54</v>
      </c>
      <c r="D591" s="2">
        <f>'PR-RAS'!E597</f>
        <v>3954.37</v>
      </c>
      <c r="E591" s="2">
        <v>0</v>
      </c>
      <c r="F591" s="2">
        <v>0</v>
      </c>
      <c r="G591" s="3">
        <f t="shared" si="14"/>
        <v>6931.4851999999992</v>
      </c>
      <c r="H591" s="3">
        <f t="shared" si="15"/>
        <v>0.82999999999992724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3839.54</v>
      </c>
      <c r="D603" s="2">
        <f>'PR-RAS'!E609</f>
        <v>3954.37</v>
      </c>
      <c r="E603" s="2">
        <v>0</v>
      </c>
      <c r="F603" s="2">
        <v>0</v>
      </c>
      <c r="G603" s="3">
        <f t="shared" si="14"/>
        <v>7072.4645599999994</v>
      </c>
      <c r="H603" s="3">
        <f t="shared" si="15"/>
        <v>0.82999999999992724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3839.54</v>
      </c>
      <c r="D604" s="2">
        <f>'PR-RAS'!E610</f>
        <v>3954.37</v>
      </c>
      <c r="E604" s="2">
        <v>0</v>
      </c>
      <c r="F604" s="2">
        <v>0</v>
      </c>
      <c r="G604" s="3">
        <f t="shared" si="14"/>
        <v>7084.2128399999992</v>
      </c>
      <c r="H604" s="3">
        <f t="shared" si="15"/>
        <v>0.82999999999992724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3839.54</v>
      </c>
      <c r="D634" s="2">
        <f>'PR-RAS'!E640</f>
        <v>3954.37</v>
      </c>
      <c r="E634" s="2">
        <v>0</v>
      </c>
      <c r="F634" s="2">
        <v>0</v>
      </c>
      <c r="G634" s="3">
        <f t="shared" si="14"/>
        <v>7436.6612399999995</v>
      </c>
      <c r="H634" s="3">
        <f t="shared" si="15"/>
        <v>0.82999999999992724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13251.78</v>
      </c>
      <c r="D635" s="2">
        <f>'PR-RAS'!E641</f>
        <v>9412.24</v>
      </c>
      <c r="E635" s="2">
        <v>0</v>
      </c>
      <c r="F635" s="2">
        <v>0</v>
      </c>
      <c r="G635" s="3">
        <f t="shared" si="14"/>
        <v>20336.348840000002</v>
      </c>
      <c r="H635" s="3">
        <f t="shared" si="15"/>
        <v>0.45999999999912689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2670070.11</v>
      </c>
      <c r="D637" s="2">
        <f>'PR-RAS'!E643</f>
        <v>3177138.0700000003</v>
      </c>
      <c r="E637" s="2">
        <v>0</v>
      </c>
      <c r="F637" s="2">
        <v>0</v>
      </c>
      <c r="G637" s="3">
        <f t="shared" si="14"/>
        <v>5739484.2149999999</v>
      </c>
      <c r="H637" s="3">
        <f t="shared" si="15"/>
        <v>0.18000000016763806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2670775.02</v>
      </c>
      <c r="D638" s="2">
        <f>'PR-RAS'!E644</f>
        <v>3437479.07</v>
      </c>
      <c r="E638" s="2">
        <v>0</v>
      </c>
      <c r="F638" s="2">
        <v>0</v>
      </c>
      <c r="G638" s="3">
        <f t="shared" si="14"/>
        <v>6080632.0229200004</v>
      </c>
      <c r="H638" s="3">
        <f t="shared" si="15"/>
        <v>8.9999999850988388E-2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704.91000000014901</v>
      </c>
      <c r="D640" s="2">
        <f>'PR-RAS'!E646</f>
        <v>260340.99999999953</v>
      </c>
      <c r="E640" s="2">
        <v>0</v>
      </c>
      <c r="F640" s="2">
        <v>0</v>
      </c>
      <c r="G640" s="3">
        <f t="shared" si="14"/>
        <v>333166.23548999953</v>
      </c>
      <c r="H640" s="3">
        <f t="shared" si="15"/>
        <v>9.0000000316649675E-2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1.0000000000218279E-2</v>
      </c>
      <c r="D641" s="2">
        <f>'PR-RAS'!E647</f>
        <v>0</v>
      </c>
      <c r="E641" s="2">
        <v>0</v>
      </c>
      <c r="F641" s="2">
        <v>0</v>
      </c>
      <c r="G641" s="3">
        <f t="shared" si="14"/>
        <v>6.4000000001396985E-3</v>
      </c>
      <c r="H641" s="3">
        <f t="shared" si="15"/>
        <v>1.0000000000218279E-2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704.89999999999964</v>
      </c>
      <c r="E642" s="2">
        <v>0</v>
      </c>
      <c r="F642" s="2">
        <v>0</v>
      </c>
      <c r="G642" s="3">
        <f t="shared" si="14"/>
        <v>903.6817999999995</v>
      </c>
      <c r="H642" s="3">
        <f t="shared" si="15"/>
        <v>0.1000000000003638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704.90000000014879</v>
      </c>
      <c r="D644" s="2">
        <f>'PR-RAS'!E650</f>
        <v>261045.89999999953</v>
      </c>
      <c r="E644" s="2">
        <v>0</v>
      </c>
      <c r="F644" s="2">
        <v>0</v>
      </c>
      <c r="G644" s="3">
        <f t="shared" si="14"/>
        <v>336158.27809999947</v>
      </c>
      <c r="H644" s="3">
        <f t="shared" si="15"/>
        <v>0.20000000032268872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235534.6</v>
      </c>
      <c r="D645" s="2">
        <f>'PR-RAS'!E651</f>
        <v>0</v>
      </c>
      <c r="E645" s="2">
        <v>0</v>
      </c>
      <c r="F645" s="2">
        <v>0</v>
      </c>
      <c r="G645" s="3">
        <f t="shared" si="14"/>
        <v>151684.2824</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22327.06</v>
      </c>
      <c r="D646" s="2">
        <f>'PR-RAS'!E653</f>
        <v>0.42</v>
      </c>
      <c r="E646" s="2">
        <v>0</v>
      </c>
      <c r="F646" s="2">
        <v>0</v>
      </c>
      <c r="G646" s="3">
        <f t="shared" si="14"/>
        <v>14401.495500000001</v>
      </c>
      <c r="H646" s="3">
        <f t="shared" si="15"/>
        <v>0.48000000000130966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137120.95000000001</v>
      </c>
      <c r="D647" s="2">
        <f>'PR-RAS'!E654</f>
        <v>128470.64</v>
      </c>
      <c r="E647" s="2">
        <v>0</v>
      </c>
      <c r="F647" s="2">
        <v>0</v>
      </c>
      <c r="G647" s="3">
        <f t="shared" si="14"/>
        <v>254564.20058</v>
      </c>
      <c r="H647" s="3">
        <f t="shared" si="15"/>
        <v>0.40999999998894054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159447.59</v>
      </c>
      <c r="D648" s="2">
        <f>'PR-RAS'!E655</f>
        <v>128470.49</v>
      </c>
      <c r="E648" s="2">
        <v>0</v>
      </c>
      <c r="F648" s="2">
        <v>0</v>
      </c>
      <c r="G648" s="3">
        <f t="shared" si="14"/>
        <v>269403.40479</v>
      </c>
      <c r="H648" s="3">
        <f t="shared" si="15"/>
        <v>0.90000000000873115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0.42000000001280569</v>
      </c>
      <c r="D649" s="2">
        <f>'PR-RAS'!E656</f>
        <v>0.569999999992433</v>
      </c>
      <c r="E649" s="2">
        <v>0</v>
      </c>
      <c r="F649" s="2">
        <v>0</v>
      </c>
      <c r="G649" s="3">
        <f t="shared" si="14"/>
        <v>1.0108799999984912</v>
      </c>
      <c r="H649" s="3">
        <f t="shared" si="15"/>
        <v>0.85000000002037268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61</v>
      </c>
      <c r="D651" s="2">
        <f>'PR-RAS'!E658</f>
        <v>64</v>
      </c>
      <c r="E651" s="2">
        <v>0</v>
      </c>
      <c r="F651" s="2">
        <v>0</v>
      </c>
      <c r="G651" s="3">
        <f t="shared" si="14"/>
        <v>122.85000000000001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49</v>
      </c>
      <c r="E653" s="2">
        <v>0</v>
      </c>
      <c r="F653" s="2">
        <v>0</v>
      </c>
      <c r="G653" s="3">
        <f t="shared" si="14"/>
        <v>94.54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925.85</v>
      </c>
      <c r="E719" s="2">
        <v>0</v>
      </c>
      <c r="F719" s="2">
        <v>0</v>
      </c>
      <c r="G719" s="3">
        <f t="shared" si="14"/>
        <v>1329.5206000000001</v>
      </c>
      <c r="H719" s="3">
        <f t="shared" si="15"/>
        <v>0.14999999999997726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4686.6000000000004</v>
      </c>
      <c r="D725" s="2">
        <f>'PR-RAS'!E732</f>
        <v>0</v>
      </c>
      <c r="E725" s="2">
        <v>0</v>
      </c>
      <c r="F725" s="2">
        <v>0</v>
      </c>
      <c r="G725" s="3">
        <f t="shared" si="14"/>
        <v>3393.0984000000003</v>
      </c>
      <c r="H725" s="3">
        <f t="shared" si="15"/>
        <v>0.3999999999996362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1324.32</v>
      </c>
      <c r="E726" s="2">
        <v>0</v>
      </c>
      <c r="F726" s="2">
        <v>0</v>
      </c>
      <c r="G726" s="3">
        <f t="shared" si="14"/>
        <v>4160.5719999999992</v>
      </c>
      <c r="H726" s="3">
        <f t="shared" si="15"/>
        <v>0.39999999999986358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42386.96</v>
      </c>
      <c r="D727" s="2">
        <f>'PR-RAS'!E734</f>
        <v>53441.599999999999</v>
      </c>
      <c r="E727" s="2">
        <v>0</v>
      </c>
      <c r="F727" s="2">
        <v>0</v>
      </c>
      <c r="G727" s="3">
        <f t="shared" si="14"/>
        <v>108370.13615999999</v>
      </c>
      <c r="H727" s="3">
        <f t="shared" si="15"/>
        <v>0.44000000000232831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2965</v>
      </c>
      <c r="D729" s="2">
        <f>'PR-RAS'!E736</f>
        <v>4325</v>
      </c>
      <c r="E729" s="2">
        <v>0</v>
      </c>
      <c r="F729" s="2">
        <v>0</v>
      </c>
      <c r="G729" s="3">
        <f t="shared" si="14"/>
        <v>8455.7199999999993</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7407.44</v>
      </c>
      <c r="D732" s="2">
        <f>'PR-RAS'!E739</f>
        <v>9245.31</v>
      </c>
      <c r="E732" s="2">
        <v>0</v>
      </c>
      <c r="F732" s="2">
        <v>0</v>
      </c>
      <c r="G732" s="3">
        <f t="shared" si="14"/>
        <v>18931.481859999996</v>
      </c>
      <c r="H732" s="3">
        <f t="shared" si="15"/>
        <v>0.74999999999909051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339.34</v>
      </c>
      <c r="D759" s="2">
        <f>'PR-RAS'!E766</f>
        <v>224.51</v>
      </c>
      <c r="E759" s="2">
        <v>0</v>
      </c>
      <c r="F759" s="2">
        <v>0</v>
      </c>
      <c r="G759" s="3">
        <f t="shared" si="14"/>
        <v>597.57687999999996</v>
      </c>
      <c r="H759" s="3">
        <f t="shared" si="15"/>
        <v>0.82999999999998408</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3839.54</v>
      </c>
      <c r="D975" s="2">
        <f>'PR-RAS'!E982</f>
        <v>3954.37</v>
      </c>
      <c r="E975" s="2">
        <v>0</v>
      </c>
      <c r="F975" s="2">
        <v>0</v>
      </c>
      <c r="G975" s="3">
        <f t="shared" si="34"/>
        <v>11442.824719999999</v>
      </c>
      <c r="H975" s="3">
        <f t="shared" si="35"/>
        <v>0.82999999999992724</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902720.46000000008</v>
      </c>
      <c r="D1011" s="7">
        <f>BILANCA!E6</f>
        <v>671183.9</v>
      </c>
      <c r="E1011" s="7">
        <v>0</v>
      </c>
      <c r="F1011" s="7">
        <v>0</v>
      </c>
      <c r="G1011" s="8">
        <f t="shared" ref="G1011:G1306" si="38">B1011/1000*C1011+B1011/500*D1011</f>
        <v>2245.08826</v>
      </c>
      <c r="H1011" s="8">
        <f t="shared" si="35"/>
        <v>0.56000000005587935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666841.49000000011</v>
      </c>
      <c r="D1012" s="2">
        <f>BILANCA!E7</f>
        <v>668703.03</v>
      </c>
      <c r="E1012" s="2">
        <v>0</v>
      </c>
      <c r="F1012" s="2">
        <v>0</v>
      </c>
      <c r="G1012" s="3">
        <f t="shared" si="38"/>
        <v>4008.4951000000001</v>
      </c>
      <c r="H1012" s="3">
        <f t="shared" si="35"/>
        <v>0.52000000013504177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666841.49000000011</v>
      </c>
      <c r="D1017" s="2">
        <f>BILANCA!E12</f>
        <v>668703.03</v>
      </c>
      <c r="E1017" s="2">
        <v>0</v>
      </c>
      <c r="F1017" s="2">
        <v>0</v>
      </c>
      <c r="G1017" s="3">
        <f t="shared" si="38"/>
        <v>14029.732850000002</v>
      </c>
      <c r="H1017" s="3">
        <f t="shared" si="35"/>
        <v>0.52000000013504177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620355.06000000006</v>
      </c>
      <c r="D1018" s="2">
        <f>BILANCA!E13</f>
        <v>610420.97</v>
      </c>
      <c r="E1018" s="2">
        <v>0</v>
      </c>
      <c r="F1018" s="2">
        <v>0</v>
      </c>
      <c r="G1018" s="3">
        <f t="shared" si="38"/>
        <v>14729.576000000001</v>
      </c>
      <c r="H1018" s="3">
        <f t="shared" si="35"/>
        <v>9.0000000083819032E-2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794727.04</v>
      </c>
      <c r="D1020" s="2">
        <f>BILANCA!E15</f>
        <v>794727.04</v>
      </c>
      <c r="E1020" s="2">
        <v>0</v>
      </c>
      <c r="F1020" s="2">
        <v>0</v>
      </c>
      <c r="G1020" s="3">
        <f t="shared" si="38"/>
        <v>23841.8112</v>
      </c>
      <c r="H1020" s="3">
        <f t="shared" si="35"/>
        <v>8.0000000074505806E-2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174371.98</v>
      </c>
      <c r="D1023" s="2">
        <f>BILANCA!E18</f>
        <v>184306.07</v>
      </c>
      <c r="E1023" s="2">
        <v>0</v>
      </c>
      <c r="F1023" s="2">
        <v>0</v>
      </c>
      <c r="G1023" s="3">
        <f t="shared" si="38"/>
        <v>7058.7935600000001</v>
      </c>
      <c r="H1023" s="3">
        <f t="shared" si="35"/>
        <v>8.999999999650754E-2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37430.790000000008</v>
      </c>
      <c r="D1024" s="2">
        <f>BILANCA!E19</f>
        <v>53107.400000000023</v>
      </c>
      <c r="E1024" s="2">
        <v>0</v>
      </c>
      <c r="F1024" s="2">
        <v>0</v>
      </c>
      <c r="G1024" s="3">
        <f t="shared" si="38"/>
        <v>2011.0382600000007</v>
      </c>
      <c r="H1024" s="3">
        <f t="shared" si="35"/>
        <v>0.61000000001513399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284822.75</v>
      </c>
      <c r="D1025" s="2">
        <f>BILANCA!E20</f>
        <v>288461.34000000003</v>
      </c>
      <c r="E1025" s="2">
        <v>0</v>
      </c>
      <c r="F1025" s="2">
        <v>0</v>
      </c>
      <c r="G1025" s="3">
        <f t="shared" si="38"/>
        <v>12926.18145</v>
      </c>
      <c r="H1025" s="3">
        <f t="shared" si="35"/>
        <v>0.59000000002561137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3954.92</v>
      </c>
      <c r="D1026" s="2">
        <f>BILANCA!E21</f>
        <v>3954.92</v>
      </c>
      <c r="E1026" s="2">
        <v>0</v>
      </c>
      <c r="F1026" s="2">
        <v>0</v>
      </c>
      <c r="G1026" s="3">
        <f t="shared" si="38"/>
        <v>189.83616000000001</v>
      </c>
      <c r="H1026" s="3">
        <f t="shared" si="35"/>
        <v>0.15999999999985448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331.81</v>
      </c>
      <c r="E1027" s="2">
        <v>0</v>
      </c>
      <c r="F1027" s="2">
        <v>0</v>
      </c>
      <c r="G1027" s="3">
        <f t="shared" si="38"/>
        <v>11.281540000000001</v>
      </c>
      <c r="H1027" s="3">
        <f t="shared" si="35"/>
        <v>0.18999999999999773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659.94</v>
      </c>
      <c r="D1029" s="2">
        <f>BILANCA!E24</f>
        <v>659.94</v>
      </c>
      <c r="E1029" s="2">
        <v>0</v>
      </c>
      <c r="F1029" s="2">
        <v>0</v>
      </c>
      <c r="G1029" s="3">
        <f t="shared" si="38"/>
        <v>37.616580000000006</v>
      </c>
      <c r="H1029" s="3">
        <f t="shared" si="35"/>
        <v>0.11999999999989086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634.15</v>
      </c>
      <c r="D1031" s="2">
        <f>BILANCA!E26</f>
        <v>634.15</v>
      </c>
      <c r="E1031" s="2">
        <v>0</v>
      </c>
      <c r="F1031" s="2">
        <v>0</v>
      </c>
      <c r="G1031" s="3">
        <f t="shared" si="38"/>
        <v>39.951450000000001</v>
      </c>
      <c r="H1031" s="3">
        <f t="shared" si="35"/>
        <v>0.29999999999995453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252640.97</v>
      </c>
      <c r="D1033" s="2">
        <f>BILANCA!E28</f>
        <v>240934.76</v>
      </c>
      <c r="E1033" s="2">
        <v>0</v>
      </c>
      <c r="F1033" s="2">
        <v>0</v>
      </c>
      <c r="G1033" s="3">
        <f t="shared" si="38"/>
        <v>16893.741269999999</v>
      </c>
      <c r="H1033" s="3">
        <f t="shared" si="35"/>
        <v>0.26999999998952262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9055.6399999999976</v>
      </c>
      <c r="D1034" s="2">
        <f>BILANCA!E29</f>
        <v>5174.659999999998</v>
      </c>
      <c r="E1034" s="2">
        <v>0</v>
      </c>
      <c r="F1034" s="2">
        <v>0</v>
      </c>
      <c r="G1034" s="3">
        <f t="shared" si="38"/>
        <v>465.71903999999984</v>
      </c>
      <c r="H1034" s="3">
        <f t="shared" si="35"/>
        <v>0.70000000000436557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19404.919999999998</v>
      </c>
      <c r="D1035" s="2">
        <f>BILANCA!E30</f>
        <v>19404.919999999998</v>
      </c>
      <c r="E1035" s="2">
        <v>0</v>
      </c>
      <c r="F1035" s="2">
        <v>0</v>
      </c>
      <c r="G1035" s="3">
        <f t="shared" si="38"/>
        <v>1455.3689999999999</v>
      </c>
      <c r="H1035" s="3">
        <f t="shared" si="35"/>
        <v>0.16000000000349246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10349.280000000001</v>
      </c>
      <c r="D1039" s="2">
        <f>BILANCA!E34</f>
        <v>14230.26</v>
      </c>
      <c r="E1039" s="2">
        <v>0</v>
      </c>
      <c r="F1039" s="2">
        <v>0</v>
      </c>
      <c r="G1039" s="3">
        <f t="shared" si="38"/>
        <v>1125.4842000000001</v>
      </c>
      <c r="H1039" s="3">
        <f t="shared" si="35"/>
        <v>0.54000000000087311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1935.55</v>
      </c>
      <c r="D1042" s="2">
        <f>BILANCA!E37</f>
        <v>1935.55</v>
      </c>
      <c r="E1042" s="2">
        <v>0</v>
      </c>
      <c r="F1042" s="2">
        <v>0</v>
      </c>
      <c r="G1042" s="3">
        <f t="shared" si="38"/>
        <v>185.81280000000001</v>
      </c>
      <c r="H1042" s="3">
        <f t="shared" si="35"/>
        <v>0.90000000000009095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1935.55</v>
      </c>
      <c r="D1045" s="2">
        <f>BILANCA!E40</f>
        <v>1935.55</v>
      </c>
      <c r="E1045" s="2">
        <v>0</v>
      </c>
      <c r="F1045" s="2">
        <v>0</v>
      </c>
      <c r="G1045" s="3">
        <f t="shared" si="38"/>
        <v>203.23275000000001</v>
      </c>
      <c r="H1045" s="3">
        <f t="shared" si="35"/>
        <v>0.90000000000009095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50047.29</v>
      </c>
      <c r="D1052" s="2">
        <f>BILANCA!E47</f>
        <v>50047.29</v>
      </c>
      <c r="E1052" s="2">
        <v>0</v>
      </c>
      <c r="F1052" s="2">
        <v>0</v>
      </c>
      <c r="G1052" s="3">
        <f t="shared" si="38"/>
        <v>6305.9585400000014</v>
      </c>
      <c r="H1052" s="3">
        <f t="shared" si="35"/>
        <v>0.58000000000174623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50047.29</v>
      </c>
      <c r="D1055" s="2">
        <f>BILANCA!E50</f>
        <v>50047.29</v>
      </c>
      <c r="E1055" s="2">
        <v>0</v>
      </c>
      <c r="F1055" s="2">
        <v>0</v>
      </c>
      <c r="G1055" s="3">
        <f t="shared" si="38"/>
        <v>6756.3841499999999</v>
      </c>
      <c r="H1055" s="3">
        <f t="shared" si="35"/>
        <v>0.58000000000174623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64582.49</v>
      </c>
      <c r="D1059" s="2">
        <f>BILANCA!E54</f>
        <v>64100.4</v>
      </c>
      <c r="E1059" s="2">
        <v>0</v>
      </c>
      <c r="F1059" s="2">
        <v>0</v>
      </c>
      <c r="G1059" s="3">
        <f t="shared" si="38"/>
        <v>9446.3812099999996</v>
      </c>
      <c r="H1059" s="3">
        <f t="shared" si="35"/>
        <v>0.88999999999941792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64582.49</v>
      </c>
      <c r="D1060" s="2">
        <f>BILANCA!E55</f>
        <v>64100.4</v>
      </c>
      <c r="E1060" s="2">
        <v>0</v>
      </c>
      <c r="F1060" s="2">
        <v>0</v>
      </c>
      <c r="G1060" s="3">
        <f t="shared" si="38"/>
        <v>9639.1645000000008</v>
      </c>
      <c r="H1060" s="3">
        <f t="shared" si="35"/>
        <v>0.88999999999941792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235878.97</v>
      </c>
      <c r="D1074" s="2">
        <f>BILANCA!E69</f>
        <v>2480.8700000000003</v>
      </c>
      <c r="E1074" s="2">
        <v>0</v>
      </c>
      <c r="F1074" s="2">
        <v>0</v>
      </c>
      <c r="G1074" s="3">
        <f t="shared" si="38"/>
        <v>15413.80544</v>
      </c>
      <c r="H1074" s="3">
        <f t="shared" si="35"/>
        <v>0.15999999999849024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0.42</v>
      </c>
      <c r="D1075" s="2">
        <f>BILANCA!E70</f>
        <v>0.56999999999999995</v>
      </c>
      <c r="E1075" s="2">
        <v>0</v>
      </c>
      <c r="F1075" s="2">
        <v>0</v>
      </c>
      <c r="G1075" s="3">
        <f t="shared" si="38"/>
        <v>0.1014</v>
      </c>
      <c r="H1075" s="3">
        <f t="shared" si="35"/>
        <v>0.85000000000000009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0.42</v>
      </c>
      <c r="D1076" s="2">
        <f>BILANCA!E71</f>
        <v>0.56999999999999995</v>
      </c>
      <c r="E1076" s="2">
        <v>0</v>
      </c>
      <c r="F1076" s="2">
        <v>0</v>
      </c>
      <c r="G1076" s="3">
        <f t="shared" si="38"/>
        <v>0.10296</v>
      </c>
      <c r="H1076" s="3">
        <f t="shared" si="35"/>
        <v>0.85000000000000009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0.42</v>
      </c>
      <c r="D1078" s="2">
        <f>BILANCA!E73</f>
        <v>0.56999999999999995</v>
      </c>
      <c r="E1078" s="2">
        <v>0</v>
      </c>
      <c r="F1078" s="2">
        <v>0</v>
      </c>
      <c r="G1078" s="3">
        <f t="shared" si="38"/>
        <v>0.10608000000000001</v>
      </c>
      <c r="H1078" s="3">
        <f t="shared" si="35"/>
        <v>0.85000000000000009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343.95</v>
      </c>
      <c r="D1087" s="2">
        <f>BILANCA!E82</f>
        <v>2480.3000000000002</v>
      </c>
      <c r="E1087" s="2">
        <v>0</v>
      </c>
      <c r="F1087" s="2">
        <v>0</v>
      </c>
      <c r="G1087" s="3">
        <f t="shared" si="38"/>
        <v>408.45035000000001</v>
      </c>
      <c r="H1087" s="3">
        <f t="shared" si="35"/>
        <v>0.35000000000019327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343.95</v>
      </c>
      <c r="D1092" s="2">
        <f>BILANCA!E87</f>
        <v>2480.3000000000002</v>
      </c>
      <c r="E1092" s="2">
        <v>0</v>
      </c>
      <c r="F1092" s="2">
        <v>0</v>
      </c>
      <c r="G1092" s="3">
        <f t="shared" si="38"/>
        <v>434.97310000000004</v>
      </c>
      <c r="H1092" s="3">
        <f t="shared" si="35"/>
        <v>0.35000000000019327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235534.6</v>
      </c>
      <c r="D1176" s="2">
        <f>BILANCA!E171</f>
        <v>0</v>
      </c>
      <c r="E1176" s="2">
        <v>0</v>
      </c>
      <c r="F1176" s="2">
        <v>0</v>
      </c>
      <c r="G1176" s="3">
        <f t="shared" si="38"/>
        <v>39098.743600000002</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235534.6</v>
      </c>
      <c r="D1179" s="2">
        <f>BILANCA!E174</f>
        <v>0</v>
      </c>
      <c r="E1179" s="2">
        <v>0</v>
      </c>
      <c r="F1179" s="2">
        <v>0</v>
      </c>
      <c r="G1179" s="3">
        <f t="shared" si="38"/>
        <v>39805.347400000006</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902720.46</v>
      </c>
      <c r="D1180" s="2">
        <f>BILANCA!E176</f>
        <v>671183.9</v>
      </c>
      <c r="E1180" s="2">
        <v>0</v>
      </c>
      <c r="F1180" s="2">
        <v>0</v>
      </c>
      <c r="G1180" s="3">
        <f t="shared" si="38"/>
        <v>381665.00420000002</v>
      </c>
      <c r="H1180" s="3">
        <f t="shared" si="41"/>
        <v>0.55999999993946403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245996.11000000002</v>
      </c>
      <c r="D1181" s="2">
        <f>BILANCA!E177</f>
        <v>268984.64</v>
      </c>
      <c r="E1181" s="2">
        <v>0</v>
      </c>
      <c r="F1181" s="2">
        <v>0</v>
      </c>
      <c r="G1181" s="3">
        <f t="shared" si="38"/>
        <v>134058.08169000002</v>
      </c>
      <c r="H1181" s="3">
        <f t="shared" si="41"/>
        <v>0.47000000000116415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236342.24000000002</v>
      </c>
      <c r="D1182" s="2">
        <f>BILANCA!E178</f>
        <v>262562.83</v>
      </c>
      <c r="E1182" s="2">
        <v>0</v>
      </c>
      <c r="F1182" s="2">
        <v>0</v>
      </c>
      <c r="G1182" s="3">
        <f t="shared" si="38"/>
        <v>130972.4788</v>
      </c>
      <c r="H1182" s="3">
        <f t="shared" si="41"/>
        <v>0.41000000000349246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224522.04</v>
      </c>
      <c r="D1183" s="2">
        <f>BILANCA!E179</f>
        <v>251035.08</v>
      </c>
      <c r="E1183" s="2">
        <v>0</v>
      </c>
      <c r="F1183" s="2">
        <v>0</v>
      </c>
      <c r="G1183" s="3">
        <f t="shared" si="38"/>
        <v>125700.45059999998</v>
      </c>
      <c r="H1183" s="3">
        <f t="shared" si="41"/>
        <v>0.11999999999534339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11820.2</v>
      </c>
      <c r="D1184" s="2">
        <f>BILANCA!E180</f>
        <v>11490.62</v>
      </c>
      <c r="E1184" s="2">
        <v>0</v>
      </c>
      <c r="F1184" s="2">
        <v>0</v>
      </c>
      <c r="G1184" s="3">
        <f t="shared" si="38"/>
        <v>6055.4505600000002</v>
      </c>
      <c r="H1184" s="3">
        <f t="shared" si="41"/>
        <v>0.57999999999992724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37.130000000000003</v>
      </c>
      <c r="E1185" s="2">
        <v>0</v>
      </c>
      <c r="F1185" s="2">
        <v>0</v>
      </c>
      <c r="G1185" s="3">
        <f t="shared" si="38"/>
        <v>12.9955</v>
      </c>
      <c r="H1185" s="3">
        <f t="shared" si="41"/>
        <v>0.13000000000000256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37.130000000000003</v>
      </c>
      <c r="E1188" s="2">
        <v>0</v>
      </c>
      <c r="F1188" s="2">
        <v>0</v>
      </c>
      <c r="G1188" s="3">
        <f t="shared" si="38"/>
        <v>13.21828</v>
      </c>
      <c r="H1188" s="3">
        <f t="shared" si="41"/>
        <v>0.13000000000000256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9412.24</v>
      </c>
      <c r="D1223" s="2">
        <f>BILANCA!E219</f>
        <v>5457.87</v>
      </c>
      <c r="E1223" s="2">
        <v>0</v>
      </c>
      <c r="F1223" s="2">
        <v>0</v>
      </c>
      <c r="G1223" s="3">
        <f t="shared" si="38"/>
        <v>4329.8597399999999</v>
      </c>
      <c r="H1223" s="3">
        <f t="shared" si="41"/>
        <v>0.36999999999989086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9412.24</v>
      </c>
      <c r="D1224" s="2">
        <f>BILANCA!E220</f>
        <v>5457.87</v>
      </c>
      <c r="E1224" s="2">
        <v>0</v>
      </c>
      <c r="F1224" s="2">
        <v>0</v>
      </c>
      <c r="G1224" s="3">
        <f t="shared" si="38"/>
        <v>4350.1877199999999</v>
      </c>
      <c r="H1224" s="3">
        <f t="shared" si="41"/>
        <v>0.36999999999989086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9412.24</v>
      </c>
      <c r="D1229" s="2">
        <f>BILANCA!E225</f>
        <v>5457.87</v>
      </c>
      <c r="E1229" s="2">
        <v>0</v>
      </c>
      <c r="F1229" s="2">
        <v>0</v>
      </c>
      <c r="G1229" s="3">
        <f t="shared" si="38"/>
        <v>4451.82762</v>
      </c>
      <c r="H1229" s="3">
        <f t="shared" si="41"/>
        <v>0.36999999999989086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241.63</v>
      </c>
      <c r="D1251" s="2">
        <f>BILANCA!E247</f>
        <v>963.94</v>
      </c>
      <c r="E1251" s="2">
        <v>0</v>
      </c>
      <c r="F1251" s="2">
        <v>0</v>
      </c>
      <c r="G1251" s="3">
        <f>B1251/1000*C1251+B1251/500*D1251</f>
        <v>522.85190999999998</v>
      </c>
      <c r="H1251" s="3">
        <f>ABS(C1251-ROUND(C1251,0))+ABS(D1251-ROUND(D1251,0))</f>
        <v>0.42999999999994998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656724.35</v>
      </c>
      <c r="D1255" s="2">
        <f>BILANCA!E251</f>
        <v>402199.26</v>
      </c>
      <c r="E1255" s="2">
        <v>0</v>
      </c>
      <c r="F1255" s="2">
        <v>0</v>
      </c>
      <c r="G1255" s="3">
        <f t="shared" si="38"/>
        <v>357975.10314999998</v>
      </c>
      <c r="H1255" s="3">
        <f t="shared" si="41"/>
        <v>0.60999999998603016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657429.25</v>
      </c>
      <c r="D1256" s="2">
        <f>BILANCA!E252</f>
        <v>663245.16</v>
      </c>
      <c r="E1256" s="2">
        <v>0</v>
      </c>
      <c r="F1256" s="2">
        <v>0</v>
      </c>
      <c r="G1256" s="3">
        <f t="shared" si="38"/>
        <v>488044.21422000002</v>
      </c>
      <c r="H1256" s="3">
        <f t="shared" si="41"/>
        <v>0.41000000003259629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666841.49</v>
      </c>
      <c r="D1257" s="2">
        <f>BILANCA!E253</f>
        <v>668703.03</v>
      </c>
      <c r="E1257" s="2">
        <v>0</v>
      </c>
      <c r="F1257" s="2">
        <v>0</v>
      </c>
      <c r="G1257" s="3">
        <f t="shared" si="38"/>
        <v>495049.14484999998</v>
      </c>
      <c r="H1257" s="3">
        <f t="shared" si="41"/>
        <v>0.52000000001862645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9412.24</v>
      </c>
      <c r="D1258" s="2">
        <f>BILANCA!E254</f>
        <v>5457.87</v>
      </c>
      <c r="E1258" s="2">
        <v>0</v>
      </c>
      <c r="F1258" s="2">
        <v>0</v>
      </c>
      <c r="G1258" s="3">
        <f t="shared" si="38"/>
        <v>5041.3390399999998</v>
      </c>
      <c r="H1258" s="3">
        <f t="shared" si="41"/>
        <v>0.36999999999989086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-704.89999999999964</v>
      </c>
      <c r="D1259" s="2">
        <f>BILANCA!E255</f>
        <v>-261045.90000000002</v>
      </c>
      <c r="E1259" s="2">
        <v>0</v>
      </c>
      <c r="F1259" s="2">
        <v>0</v>
      </c>
      <c r="G1259" s="3">
        <f t="shared" si="38"/>
        <v>-130176.37830000001</v>
      </c>
      <c r="H1259" s="3">
        <f t="shared" si="41"/>
        <v>0.19999999997708073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9412.25</v>
      </c>
      <c r="D1260" s="2">
        <f>BILANCA!E256</f>
        <v>5457.87</v>
      </c>
      <c r="E1260" s="2">
        <v>0</v>
      </c>
      <c r="F1260" s="2">
        <v>0</v>
      </c>
      <c r="G1260" s="3">
        <f t="shared" si="38"/>
        <v>5081.9974999999995</v>
      </c>
      <c r="H1260" s="3">
        <f t="shared" si="41"/>
        <v>0.38000000000010914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0.01</v>
      </c>
      <c r="D1261" s="2">
        <f>BILANCA!E257</f>
        <v>0</v>
      </c>
      <c r="E1261" s="2">
        <v>0</v>
      </c>
      <c r="F1261" s="2">
        <v>0</v>
      </c>
      <c r="G1261" s="3">
        <f t="shared" si="38"/>
        <v>2.5100000000000001E-3</v>
      </c>
      <c r="H1261" s="3">
        <f t="shared" si="41"/>
        <v>0.01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9412.24</v>
      </c>
      <c r="D1263" s="2">
        <f>BILANCA!E259</f>
        <v>5457.87</v>
      </c>
      <c r="E1263" s="2">
        <v>0</v>
      </c>
      <c r="F1263" s="2">
        <v>0</v>
      </c>
      <c r="G1263" s="3">
        <f t="shared" si="38"/>
        <v>5142.97894</v>
      </c>
      <c r="H1263" s="3">
        <f t="shared" si="41"/>
        <v>0.36999999999989086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10117.15</v>
      </c>
      <c r="D1264" s="2">
        <f>BILANCA!E260</f>
        <v>266503.77</v>
      </c>
      <c r="E1264" s="2">
        <v>0</v>
      </c>
      <c r="F1264" s="2">
        <v>0</v>
      </c>
      <c r="G1264" s="3">
        <f t="shared" si="38"/>
        <v>137953.67126</v>
      </c>
      <c r="H1264" s="3">
        <f t="shared" si="41"/>
        <v>0.37999999998100975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256386.62</v>
      </c>
      <c r="E1265" s="2">
        <v>0</v>
      </c>
      <c r="F1265" s="2">
        <v>0</v>
      </c>
      <c r="G1265" s="3">
        <f t="shared" si="38"/>
        <v>130757.1762</v>
      </c>
      <c r="H1265" s="3">
        <f t="shared" si="41"/>
        <v>0.38000000000465661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10117.15</v>
      </c>
      <c r="D1266" s="2">
        <f>BILANCA!E262</f>
        <v>10117.15</v>
      </c>
      <c r="E1266" s="2">
        <v>0</v>
      </c>
      <c r="F1266" s="2">
        <v>0</v>
      </c>
      <c r="G1266" s="3">
        <f t="shared" si="38"/>
        <v>7769.9712</v>
      </c>
      <c r="H1266" s="3">
        <f t="shared" si="41"/>
        <v>0.2999999999992724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343.95</v>
      </c>
      <c r="D1311" s="2">
        <f>BILANCA!E308</f>
        <v>2480.3000000000002</v>
      </c>
      <c r="E1311" s="2">
        <v>0</v>
      </c>
      <c r="F1311" s="2">
        <v>0</v>
      </c>
      <c r="G1311" s="3">
        <f t="shared" si="52"/>
        <v>1596.6695499999998</v>
      </c>
      <c r="H1311" s="3">
        <f t="shared" si="41"/>
        <v>0.35000000000019327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2.72</v>
      </c>
      <c r="D1339" s="2">
        <f>BILANCA!E336</f>
        <v>0</v>
      </c>
      <c r="E1339" s="2">
        <v>0</v>
      </c>
      <c r="F1339" s="2">
        <v>0</v>
      </c>
      <c r="G1339" s="3">
        <f t="shared" si="52"/>
        <v>0.89488000000000012</v>
      </c>
      <c r="H1339" s="3">
        <f t="shared" si="41"/>
        <v>0.2799999999999998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236339.52</v>
      </c>
      <c r="D1340" s="2">
        <f>BILANCA!E337</f>
        <v>262562.83</v>
      </c>
      <c r="E1340" s="2">
        <v>0</v>
      </c>
      <c r="F1340" s="2">
        <v>0</v>
      </c>
      <c r="G1340" s="3">
        <f t="shared" si="52"/>
        <v>251283.50940000001</v>
      </c>
      <c r="H1340" s="3">
        <f t="shared" si="41"/>
        <v>0.64999999999417923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9412.24</v>
      </c>
      <c r="D1346" s="2">
        <f>BILANCA!E343</f>
        <v>5457.87</v>
      </c>
      <c r="E1346" s="2">
        <v>0</v>
      </c>
      <c r="F1346" s="2">
        <v>0</v>
      </c>
      <c r="G1346" s="3">
        <f t="shared" si="52"/>
        <v>6830.2012800000002</v>
      </c>
      <c r="H1346" s="3">
        <f t="shared" si="41"/>
        <v>0.36999999999989086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9412.24</v>
      </c>
      <c r="D1354" s="2">
        <f>BILANCA!E351</f>
        <v>5457.87</v>
      </c>
      <c r="E1354" s="2">
        <v>0</v>
      </c>
      <c r="F1354" s="2">
        <v>0</v>
      </c>
      <c r="G1354" s="3">
        <f t="shared" si="52"/>
        <v>6992.8251199999995</v>
      </c>
      <c r="H1354" s="3">
        <f t="shared" si="41"/>
        <v>0.36999999999989086</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0.42</v>
      </c>
      <c r="D1382" s="2">
        <f>BILANCA!E379</f>
        <v>0.56999999999999995</v>
      </c>
      <c r="E1382" s="2">
        <v>0</v>
      </c>
      <c r="F1382" s="2">
        <v>0</v>
      </c>
      <c r="G1382" s="3">
        <f t="shared" si="59"/>
        <v>0.58031999999999995</v>
      </c>
      <c r="H1382" s="3">
        <f t="shared" si="60"/>
        <v>0.85000000000000009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241.21</v>
      </c>
      <c r="D1383" s="2">
        <f>BILANCA!E380</f>
        <v>963.37</v>
      </c>
      <c r="E1383" s="2">
        <v>0</v>
      </c>
      <c r="F1383" s="2">
        <v>0</v>
      </c>
      <c r="G1383" s="3">
        <f t="shared" si="59"/>
        <v>808.64535000000001</v>
      </c>
      <c r="H1383" s="3">
        <f t="shared" si="60"/>
        <v>0.58000000000001251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2666935.48</v>
      </c>
      <c r="D1424" s="2">
        <f>'RAS-funkcijski'!E28</f>
        <v>3433524.7</v>
      </c>
      <c r="E1424" s="2">
        <v>0</v>
      </c>
      <c r="F1424" s="2">
        <v>0</v>
      </c>
      <c r="G1424" s="3">
        <f t="shared" si="52"/>
        <v>228815.63712000003</v>
      </c>
      <c r="H1424" s="3">
        <f t="shared" si="41"/>
        <v>0.77999999979510903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2666935.48</v>
      </c>
      <c r="D1427" s="2">
        <f>'RAS-funkcijski'!E31</f>
        <v>3433524.7</v>
      </c>
      <c r="E1427" s="2">
        <v>0</v>
      </c>
      <c r="F1427" s="2">
        <v>0</v>
      </c>
      <c r="G1427" s="3">
        <f t="shared" si="52"/>
        <v>257417.59176000004</v>
      </c>
      <c r="H1427" s="3">
        <f t="shared" si="41"/>
        <v>0.77999999979510903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2666935.48</v>
      </c>
      <c r="D1537" s="14">
        <f>'RAS-funkcijski'!E141</f>
        <v>3433524.7</v>
      </c>
      <c r="E1537" s="14">
        <v>0</v>
      </c>
      <c r="F1537" s="14">
        <v>0</v>
      </c>
      <c r="G1537" s="15">
        <f t="shared" si="52"/>
        <v>1306155.9285600001</v>
      </c>
      <c r="H1537" s="15">
        <f t="shared" si="63"/>
        <v>0.77999999979510903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34160.35</v>
      </c>
      <c r="D1538" s="7">
        <f>'P-VRIO'!E5</f>
        <v>32428.03</v>
      </c>
      <c r="E1538" s="7">
        <v>0</v>
      </c>
      <c r="F1538" s="7">
        <v>0</v>
      </c>
      <c r="G1538" s="8">
        <f t="shared" si="52"/>
        <v>99.016410000000008</v>
      </c>
      <c r="H1538" s="8">
        <f t="shared" si="63"/>
        <v>0.37999999999738066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32428.03</v>
      </c>
      <c r="E1539" s="2">
        <v>0</v>
      </c>
      <c r="F1539" s="2">
        <v>0</v>
      </c>
      <c r="G1539" s="3">
        <f t="shared" si="52"/>
        <v>129.71212</v>
      </c>
      <c r="H1539" s="3">
        <f t="shared" si="63"/>
        <v>2.9999999998835847E-2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32428.03</v>
      </c>
      <c r="E1540" s="2">
        <v>0</v>
      </c>
      <c r="F1540" s="2">
        <v>0</v>
      </c>
      <c r="G1540" s="3">
        <f t="shared" si="52"/>
        <v>194.56817999999998</v>
      </c>
      <c r="H1540" s="3">
        <f t="shared" si="63"/>
        <v>2.9999999998835847E-2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32428.03</v>
      </c>
      <c r="E1542" s="2">
        <v>0</v>
      </c>
      <c r="F1542" s="2">
        <v>0</v>
      </c>
      <c r="G1542" s="3">
        <f t="shared" si="52"/>
        <v>324.28030000000001</v>
      </c>
      <c r="H1542" s="3">
        <f t="shared" si="63"/>
        <v>2.9999999998835847E-2</v>
      </c>
      <c r="I1542" s="11">
        <f t="shared" si="64"/>
        <v>9.7284089996224878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34160.35</v>
      </c>
      <c r="D1555" s="2">
        <f>'P-VRIO'!E22</f>
        <v>0</v>
      </c>
      <c r="E1555" s="2">
        <v>0</v>
      </c>
      <c r="F1555" s="2">
        <v>0</v>
      </c>
      <c r="G1555" s="3">
        <f t="shared" si="52"/>
        <v>614.88629999999989</v>
      </c>
      <c r="H1555" s="3">
        <f t="shared" si="63"/>
        <v>0.34999999999854481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34160.35</v>
      </c>
      <c r="D1556" s="2">
        <f>'P-VRIO'!E23</f>
        <v>0</v>
      </c>
      <c r="E1556" s="2">
        <v>0</v>
      </c>
      <c r="F1556" s="2">
        <v>0</v>
      </c>
      <c r="G1556" s="3">
        <f t="shared" si="52"/>
        <v>649.04665</v>
      </c>
      <c r="H1556" s="3">
        <f t="shared" si="63"/>
        <v>0.34999999999854481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34160.35</v>
      </c>
      <c r="D1558" s="2">
        <f>'P-VRIO'!E25</f>
        <v>0</v>
      </c>
      <c r="E1558" s="2">
        <v>0</v>
      </c>
      <c r="F1558" s="2">
        <v>0</v>
      </c>
      <c r="G1558" s="3">
        <f t="shared" si="52"/>
        <v>717.36734999999999</v>
      </c>
      <c r="H1558" s="3">
        <f t="shared" si="63"/>
        <v>0.34999999999854481</v>
      </c>
      <c r="I1558" s="11">
        <f t="shared" si="66"/>
        <v>251.07857249895608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245996.11</v>
      </c>
      <c r="D1582" s="7"/>
      <c r="E1582" s="7">
        <v>0</v>
      </c>
      <c r="F1582" s="7">
        <v>0</v>
      </c>
      <c r="G1582" s="8">
        <f t="shared" ref="G1582:G1686" si="70">B1582/1000*C1582</f>
        <v>245.99610999999999</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3205507.65</v>
      </c>
      <c r="D1583" s="2">
        <v>0</v>
      </c>
      <c r="E1583" s="2">
        <v>0</v>
      </c>
      <c r="F1583" s="2">
        <v>0</v>
      </c>
      <c r="G1583" s="3">
        <f t="shared" si="70"/>
        <v>6411.0153</v>
      </c>
      <c r="H1583" s="3">
        <f t="shared" si="71"/>
        <v>0.35000000009313226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4161.71</v>
      </c>
      <c r="D1584" s="2">
        <v>0</v>
      </c>
      <c r="E1584" s="2">
        <v>0</v>
      </c>
      <c r="F1584" s="2">
        <v>0</v>
      </c>
      <c r="G1584" s="3">
        <f t="shared" si="70"/>
        <v>12.48513</v>
      </c>
      <c r="H1584" s="3">
        <f t="shared" si="71"/>
        <v>0.28999999999996362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3201345.94</v>
      </c>
      <c r="D1585" s="2">
        <v>0</v>
      </c>
      <c r="E1585" s="2">
        <v>0</v>
      </c>
      <c r="F1585" s="2">
        <v>0</v>
      </c>
      <c r="G1585" s="3">
        <f t="shared" si="70"/>
        <v>12805.383760000001</v>
      </c>
      <c r="H1585" s="3">
        <f t="shared" si="71"/>
        <v>6.0000000055879354E-2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3032381.7</v>
      </c>
      <c r="D1586" s="2">
        <v>0</v>
      </c>
      <c r="E1586" s="2">
        <v>0</v>
      </c>
      <c r="F1586" s="2">
        <v>0</v>
      </c>
      <c r="G1586" s="3">
        <f t="shared" si="70"/>
        <v>15161.908500000001</v>
      </c>
      <c r="H1586" s="3">
        <f t="shared" si="71"/>
        <v>0.29999999981373549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168369.48</v>
      </c>
      <c r="D1587" s="2">
        <v>0</v>
      </c>
      <c r="E1587" s="2">
        <v>0</v>
      </c>
      <c r="F1587" s="2">
        <v>0</v>
      </c>
      <c r="G1587" s="3">
        <f t="shared" si="70"/>
        <v>1010.2168800000001</v>
      </c>
      <c r="H1587" s="3">
        <f t="shared" si="71"/>
        <v>0.48000000001047738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594.76</v>
      </c>
      <c r="D1588" s="2">
        <v>0</v>
      </c>
      <c r="E1588" s="2">
        <v>0</v>
      </c>
      <c r="F1588" s="2">
        <v>0</v>
      </c>
      <c r="G1588" s="3">
        <f t="shared" si="70"/>
        <v>4.1633199999999997</v>
      </c>
      <c r="H1588" s="3">
        <f t="shared" si="71"/>
        <v>0.24000000000000909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3182519.12</v>
      </c>
      <c r="D1602" s="2">
        <v>0</v>
      </c>
      <c r="E1602" s="2">
        <v>0</v>
      </c>
      <c r="F1602" s="2">
        <v>0</v>
      </c>
      <c r="G1602" s="3">
        <f t="shared" si="70"/>
        <v>66832.901519999999</v>
      </c>
      <c r="H1602" s="3">
        <f t="shared" si="71"/>
        <v>0.12000000011175871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3439.4</v>
      </c>
      <c r="D1603" s="2">
        <v>0</v>
      </c>
      <c r="E1603" s="2">
        <v>0</v>
      </c>
      <c r="F1603" s="2">
        <v>0</v>
      </c>
      <c r="G1603" s="3">
        <f t="shared" si="70"/>
        <v>75.666799999999995</v>
      </c>
      <c r="H1603" s="3">
        <f t="shared" si="71"/>
        <v>0.40000000000009095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3175125.35</v>
      </c>
      <c r="D1604" s="2">
        <v>0</v>
      </c>
      <c r="E1604" s="2">
        <v>0</v>
      </c>
      <c r="F1604" s="2">
        <v>0</v>
      </c>
      <c r="G1604" s="3">
        <f t="shared" si="70"/>
        <v>73027.883050000004</v>
      </c>
      <c r="H1604" s="3">
        <f t="shared" si="71"/>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3005868.66</v>
      </c>
      <c r="D1605" s="2">
        <v>0</v>
      </c>
      <c r="E1605" s="2">
        <v>0</v>
      </c>
      <c r="F1605" s="2">
        <v>0</v>
      </c>
      <c r="G1605" s="3">
        <f t="shared" si="70"/>
        <v>72140.847840000002</v>
      </c>
      <c r="H1605" s="3">
        <f t="shared" si="71"/>
        <v>0.33999999985098839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168699.06</v>
      </c>
      <c r="D1606" s="2">
        <v>0</v>
      </c>
      <c r="E1606" s="2">
        <v>0</v>
      </c>
      <c r="F1606" s="2">
        <v>0</v>
      </c>
      <c r="G1606" s="3">
        <f t="shared" si="70"/>
        <v>4217.4764999999998</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557.63</v>
      </c>
      <c r="D1607" s="2">
        <v>0</v>
      </c>
      <c r="E1607" s="2">
        <v>0</v>
      </c>
      <c r="F1607" s="2">
        <v>0</v>
      </c>
      <c r="G1607" s="3">
        <f t="shared" si="70"/>
        <v>14.498379999999999</v>
      </c>
      <c r="H1607" s="3">
        <f t="shared" si="71"/>
        <v>0.37000000000000455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3954.37</v>
      </c>
      <c r="D1614" s="2">
        <v>0</v>
      </c>
      <c r="E1614" s="2">
        <v>0</v>
      </c>
      <c r="F1614" s="2">
        <v>0</v>
      </c>
      <c r="G1614" s="3">
        <f t="shared" si="70"/>
        <v>130.49421000000001</v>
      </c>
      <c r="H1614" s="3">
        <f t="shared" si="71"/>
        <v>0.36999999999989086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3954.37</v>
      </c>
      <c r="D1618" s="2">
        <v>0</v>
      </c>
      <c r="E1618" s="2">
        <v>0</v>
      </c>
      <c r="F1618" s="2">
        <v>0</v>
      </c>
      <c r="G1618" s="3">
        <f t="shared" si="70"/>
        <v>146.31169</v>
      </c>
      <c r="H1618" s="3">
        <f t="shared" si="71"/>
        <v>0.36999999999989086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268984.63999999966</v>
      </c>
      <c r="D1621" s="2">
        <v>0</v>
      </c>
      <c r="E1621" s="2">
        <v>0</v>
      </c>
      <c r="F1621" s="2">
        <v>0</v>
      </c>
      <c r="G1621" s="3">
        <f t="shared" si="70"/>
        <v>10759.385599999987</v>
      </c>
      <c r="H1621" s="3">
        <f t="shared" si="71"/>
        <v>0.36000000033527613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268984.64</v>
      </c>
      <c r="D1681" s="2">
        <v>0</v>
      </c>
      <c r="E1681" s="2">
        <v>0</v>
      </c>
      <c r="F1681" s="2">
        <v>0</v>
      </c>
      <c r="G1681" s="3">
        <f t="shared" si="70"/>
        <v>26898.464000000004</v>
      </c>
      <c r="H1681" s="3">
        <f t="shared" si="71"/>
        <v>0.35999999998603016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t="str">
        <f>OBVEZE!D105</f>
        <v>963,,94</v>
      </c>
      <c r="D1682" s="2">
        <v>0</v>
      </c>
      <c r="E1682" s="2">
        <v>0</v>
      </c>
      <c r="F1682" s="2">
        <v>0</v>
      </c>
      <c r="G1682" s="3" t="e">
        <f t="shared" si="70"/>
        <v>#VALUE!</v>
      </c>
      <c r="H1682" s="3" t="e">
        <f t="shared" si="71"/>
        <v>#VALUE!</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262562.83</v>
      </c>
      <c r="D1683" s="2">
        <v>0</v>
      </c>
      <c r="E1683" s="2">
        <v>0</v>
      </c>
      <c r="F1683" s="2">
        <v>0</v>
      </c>
      <c r="G1683" s="3">
        <f t="shared" si="70"/>
        <v>26781.408660000001</v>
      </c>
      <c r="H1683" s="3">
        <f t="shared" si="71"/>
        <v>0.16999999998370185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5457.87</v>
      </c>
      <c r="D1685" s="2">
        <v>0</v>
      </c>
      <c r="E1685" s="2">
        <v>0</v>
      </c>
      <c r="F1685" s="2">
        <v>0</v>
      </c>
      <c r="G1685" s="3">
        <f>B1685/1000*C1685</f>
        <v>567.61847999999998</v>
      </c>
      <c r="H1685" s="3">
        <f>ABS(C1685-ROUND(C1685,0))</f>
        <v>0.13000000000010914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963.94</v>
      </c>
      <c r="D1686" s="14">
        <v>0</v>
      </c>
      <c r="E1686" s="14">
        <v>0</v>
      </c>
      <c r="F1686" s="14">
        <v>0</v>
      </c>
      <c r="G1686" s="15">
        <f t="shared" si="70"/>
        <v>101.2137</v>
      </c>
      <c r="H1686" s="15">
        <f t="shared" si="71"/>
        <v>5.999999999994543E-2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C13" sqref="C13"/>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3381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2670070.11</v>
      </c>
      <c r="I17" s="275">
        <f>'PR-RAS'!E6</f>
        <v>3177138.0700000003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2666935.48</v>
      </c>
      <c r="I18" s="275">
        <f>'PR-RAS'!E152</f>
        <v>3433524.6999999997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704.90000000014879</v>
      </c>
      <c r="I20" s="275">
        <f>'PR-RAS'!E650</f>
        <v>261045.89999999953</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666841.49000000011</v>
      </c>
      <c r="I22" s="275">
        <f>BILANCA!E7</f>
        <v>668703.03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235878.97</v>
      </c>
      <c r="I23" s="275">
        <f>BILANCA!E69</f>
        <v>2480.8700000000003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245996.11000000002</v>
      </c>
      <c r="I24" s="275">
        <f>BILANCA!E177</f>
        <v>268984.64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656724.35</v>
      </c>
      <c r="I25" s="275">
        <f>BILANCA!E251</f>
        <v>402199.26</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2666935.48</v>
      </c>
      <c r="I31" s="275">
        <f>'RAS-funkcijski'!E141</f>
        <v>3433524.7</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34160.35</v>
      </c>
      <c r="I33" s="275">
        <f>'P-VRIO'!E5</f>
        <v>32428.03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34160.35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245996.11</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268984.63999999966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268984.64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2670070.11</v>
      </c>
      <c r="E6" s="60">
        <f>E7+E43+E49+E82+E106+E125+E134+E140</f>
        <v>3177138.0700000003</v>
      </c>
      <c r="F6" s="45">
        <f t="shared" ref="F6:F132" si="0">IF(D6&lt;&gt;0,IF(E6/D6&gt;=100,"&gt;&gt;100",E6/D6*100),"-")</f>
        <v>118.99081069448026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925.85</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925.85</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925.85</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v>
      </c>
      <c r="E125" s="60">
        <f t="shared" si="22"/>
        <v>0</v>
      </c>
      <c r="F125" s="45">
        <f t="shared" si="0"/>
        <v>0</v>
      </c>
    </row>
    <row r="126" spans="1:6" ht="12.75" customHeight="1" x14ac:dyDescent="0.2">
      <c r="A126" s="63">
        <v>661</v>
      </c>
      <c r="B126" s="65" t="s">
        <v>255</v>
      </c>
      <c r="C126" s="247" t="s">
        <v>256</v>
      </c>
      <c r="D126" s="60">
        <f t="shared" ref="D126:E126" si="23">SUM(D127:D128)</f>
        <v>7</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v>
      </c>
      <c r="E128" s="194"/>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2670063.11</v>
      </c>
      <c r="E134" s="60">
        <f t="shared" si="25"/>
        <v>3176212.22</v>
      </c>
      <c r="F134" s="45">
        <f t="shared" ref="F134:F229" si="26">IF(D134&lt;&gt;0,IF(E134/D134&gt;=100,"&gt;&gt;100",E134/D134*100),"-")</f>
        <v>118.95644743767875</v>
      </c>
    </row>
    <row r="135" spans="1:6" ht="24" x14ac:dyDescent="0.2">
      <c r="A135" s="63">
        <v>671</v>
      </c>
      <c r="B135" s="182" t="s">
        <v>273</v>
      </c>
      <c r="C135" s="247" t="s">
        <v>274</v>
      </c>
      <c r="D135" s="60">
        <f t="shared" ref="D135:E135" si="27">SUM(D136:D138)</f>
        <v>2670063.11</v>
      </c>
      <c r="E135" s="60">
        <f t="shared" si="27"/>
        <v>3176212.22</v>
      </c>
      <c r="F135" s="45">
        <f t="shared" si="26"/>
        <v>118.95644743767875</v>
      </c>
    </row>
    <row r="136" spans="1:6" ht="12.75" customHeight="1" x14ac:dyDescent="0.2">
      <c r="A136" s="63">
        <v>6711</v>
      </c>
      <c r="B136" s="65" t="s">
        <v>275</v>
      </c>
      <c r="C136" s="247" t="s">
        <v>276</v>
      </c>
      <c r="D136" s="194">
        <v>2666223.5699999998</v>
      </c>
      <c r="E136" s="194">
        <v>3172212.22</v>
      </c>
      <c r="F136" s="45">
        <f t="shared" si="26"/>
        <v>118.97772773796311</v>
      </c>
    </row>
    <row r="137" spans="1:6" ht="24" x14ac:dyDescent="0.2">
      <c r="A137" s="63">
        <v>6712</v>
      </c>
      <c r="B137" s="182" t="s">
        <v>277</v>
      </c>
      <c r="C137" s="247" t="s">
        <v>278</v>
      </c>
      <c r="D137" s="194">
        <v>3839.54</v>
      </c>
      <c r="E137" s="194">
        <v>4000</v>
      </c>
      <c r="F137" s="45">
        <f t="shared" si="26"/>
        <v>104.17914646025307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2666935.48</v>
      </c>
      <c r="E152" s="60">
        <f>E153+E164+E202+E221+E230+E262+E273</f>
        <v>3433524.6999999997</v>
      </c>
      <c r="F152" s="45">
        <f t="shared" si="26"/>
        <v>128.74419819110133</v>
      </c>
    </row>
    <row r="153" spans="1:6" ht="12.75" customHeight="1" x14ac:dyDescent="0.2">
      <c r="A153" s="63">
        <v>31</v>
      </c>
      <c r="B153" s="64" t="s">
        <v>308</v>
      </c>
      <c r="C153" s="247" t="s">
        <v>309</v>
      </c>
      <c r="D153" s="60">
        <f t="shared" ref="D153:E153" si="30">D154+D159+D160</f>
        <v>2503304.35</v>
      </c>
      <c r="E153" s="60">
        <f t="shared" si="30"/>
        <v>3253445.17</v>
      </c>
      <c r="F153" s="45">
        <f t="shared" si="26"/>
        <v>129.96602550544841</v>
      </c>
    </row>
    <row r="154" spans="1:6" ht="12.75" customHeight="1" x14ac:dyDescent="0.2">
      <c r="A154" s="63">
        <v>311</v>
      </c>
      <c r="B154" s="64" t="s">
        <v>310</v>
      </c>
      <c r="C154" s="247" t="s">
        <v>311</v>
      </c>
      <c r="D154" s="60">
        <f t="shared" ref="D154:E154" si="31">SUM(D155:D158)</f>
        <v>2097556.37</v>
      </c>
      <c r="E154" s="60">
        <f t="shared" si="31"/>
        <v>2747879.43</v>
      </c>
      <c r="F154" s="45">
        <f t="shared" si="26"/>
        <v>131.00384186576116</v>
      </c>
    </row>
    <row r="155" spans="1:6" ht="12.75" customHeight="1" x14ac:dyDescent="0.2">
      <c r="A155" s="63">
        <v>3111</v>
      </c>
      <c r="B155" s="64" t="s">
        <v>312</v>
      </c>
      <c r="C155" s="247" t="s">
        <v>313</v>
      </c>
      <c r="D155" s="194">
        <v>2097556.37</v>
      </c>
      <c r="E155" s="194">
        <v>2747513.2</v>
      </c>
      <c r="F155" s="45">
        <f t="shared" si="26"/>
        <v>130.98638202509903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366.23</v>
      </c>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61468.75</v>
      </c>
      <c r="E159" s="194">
        <v>52818.25</v>
      </c>
      <c r="F159" s="45">
        <f t="shared" si="26"/>
        <v>85.926995424504327</v>
      </c>
    </row>
    <row r="160" spans="1:6" ht="12.75" customHeight="1" x14ac:dyDescent="0.2">
      <c r="A160" s="63">
        <v>313</v>
      </c>
      <c r="B160" s="65" t="s">
        <v>322</v>
      </c>
      <c r="C160" s="247" t="s">
        <v>323</v>
      </c>
      <c r="D160" s="60">
        <f t="shared" ref="D160:E160" si="32">SUM(D161:D163)</f>
        <v>344279.23</v>
      </c>
      <c r="E160" s="60">
        <f t="shared" si="32"/>
        <v>452747.49</v>
      </c>
      <c r="F160" s="45">
        <f t="shared" si="26"/>
        <v>131.50589711729052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344279.23</v>
      </c>
      <c r="E162" s="194">
        <v>452747.49</v>
      </c>
      <c r="F162" s="45">
        <f t="shared" si="26"/>
        <v>131.50589711729052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162915.33000000002</v>
      </c>
      <c r="E164" s="60">
        <f>E165+E170+E178+E188+E189+E194</f>
        <v>179484.77000000002</v>
      </c>
      <c r="F164" s="45">
        <f t="shared" si="26"/>
        <v>110.17058370136192</v>
      </c>
    </row>
    <row r="165" spans="1:6" ht="12.75" customHeight="1" x14ac:dyDescent="0.2">
      <c r="A165" s="63">
        <v>321</v>
      </c>
      <c r="B165" s="64" t="s">
        <v>332</v>
      </c>
      <c r="C165" s="247" t="s">
        <v>333</v>
      </c>
      <c r="D165" s="60">
        <f t="shared" ref="D165:E165" si="33">SUM(D166:D169)</f>
        <v>50344.26</v>
      </c>
      <c r="E165" s="60">
        <f t="shared" si="33"/>
        <v>63783.05</v>
      </c>
      <c r="F165" s="45">
        <f t="shared" si="26"/>
        <v>126.69378793133517</v>
      </c>
    </row>
    <row r="166" spans="1:6" ht="12.75" customHeight="1" x14ac:dyDescent="0.2">
      <c r="A166" s="63">
        <v>3211</v>
      </c>
      <c r="B166" s="64" t="s">
        <v>334</v>
      </c>
      <c r="C166" s="247" t="s">
        <v>335</v>
      </c>
      <c r="D166" s="194">
        <v>6493.55</v>
      </c>
      <c r="E166" s="194">
        <v>9067.7000000000007</v>
      </c>
      <c r="F166" s="45">
        <f t="shared" si="26"/>
        <v>139.64164440098253</v>
      </c>
    </row>
    <row r="167" spans="1:6" ht="12.75" customHeight="1" x14ac:dyDescent="0.2">
      <c r="A167" s="63">
        <v>3212</v>
      </c>
      <c r="B167" s="64" t="s">
        <v>336</v>
      </c>
      <c r="C167" s="247" t="s">
        <v>337</v>
      </c>
      <c r="D167" s="194">
        <v>42386.96</v>
      </c>
      <c r="E167" s="194">
        <v>53441.599999999999</v>
      </c>
      <c r="F167" s="45">
        <f t="shared" si="26"/>
        <v>126.08028506880417</v>
      </c>
    </row>
    <row r="168" spans="1:6" ht="12.75" customHeight="1" x14ac:dyDescent="0.2">
      <c r="A168" s="63">
        <v>3213</v>
      </c>
      <c r="B168" s="64" t="s">
        <v>338</v>
      </c>
      <c r="C168" s="247" t="s">
        <v>339</v>
      </c>
      <c r="D168" s="194">
        <v>758.75</v>
      </c>
      <c r="E168" s="194">
        <v>1273.75</v>
      </c>
      <c r="F168" s="45">
        <f t="shared" si="26"/>
        <v>167.87479406919275</v>
      </c>
    </row>
    <row r="169" spans="1:6" ht="12.75" customHeight="1" x14ac:dyDescent="0.2">
      <c r="A169" s="63">
        <v>3214</v>
      </c>
      <c r="B169" s="64" t="s">
        <v>340</v>
      </c>
      <c r="C169" s="247" t="s">
        <v>341</v>
      </c>
      <c r="D169" s="194">
        <v>705</v>
      </c>
      <c r="E169" s="194"/>
      <c r="F169" s="45">
        <f t="shared" si="26"/>
        <v>0</v>
      </c>
    </row>
    <row r="170" spans="1:6" ht="12.75" customHeight="1" x14ac:dyDescent="0.2">
      <c r="A170" s="63">
        <v>322</v>
      </c>
      <c r="B170" s="64" t="s">
        <v>342</v>
      </c>
      <c r="C170" s="247" t="s">
        <v>343</v>
      </c>
      <c r="D170" s="60">
        <f t="shared" ref="D170:E170" si="34">SUM(D171:D177)</f>
        <v>47821.869999999995</v>
      </c>
      <c r="E170" s="60">
        <f t="shared" si="34"/>
        <v>46832.74</v>
      </c>
      <c r="F170" s="45">
        <f t="shared" si="26"/>
        <v>97.931636717677506</v>
      </c>
    </row>
    <row r="171" spans="1:6" ht="12.75" customHeight="1" x14ac:dyDescent="0.2">
      <c r="A171" s="63">
        <v>3221</v>
      </c>
      <c r="B171" s="64" t="s">
        <v>344</v>
      </c>
      <c r="C171" s="247" t="s">
        <v>345</v>
      </c>
      <c r="D171" s="194">
        <v>20093</v>
      </c>
      <c r="E171" s="194">
        <v>16013.97</v>
      </c>
      <c r="F171" s="45">
        <f t="shared" si="26"/>
        <v>79.69924849450058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25869.1</v>
      </c>
      <c r="E173" s="194">
        <v>28396.880000000001</v>
      </c>
      <c r="F173" s="45">
        <f t="shared" si="26"/>
        <v>109.77142614161298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855.77</v>
      </c>
      <c r="E175" s="194">
        <v>1505.89</v>
      </c>
      <c r="F175" s="45">
        <f t="shared" si="26"/>
        <v>175.96901036493452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1004</v>
      </c>
      <c r="E177" s="194">
        <v>916</v>
      </c>
      <c r="F177" s="45">
        <f t="shared" si="26"/>
        <v>91.235059760956176</v>
      </c>
    </row>
    <row r="178" spans="1:6" ht="12.75" customHeight="1" x14ac:dyDescent="0.2">
      <c r="A178" s="63">
        <v>323</v>
      </c>
      <c r="B178" s="65" t="s">
        <v>358</v>
      </c>
      <c r="C178" s="247" t="s">
        <v>359</v>
      </c>
      <c r="D178" s="60">
        <f t="shared" ref="D178:E178" si="35">SUM(D179:D187)</f>
        <v>63177.780000000006</v>
      </c>
      <c r="E178" s="60">
        <f t="shared" si="35"/>
        <v>67310.860000000015</v>
      </c>
      <c r="F178" s="45">
        <f t="shared" si="26"/>
        <v>106.5419835898001</v>
      </c>
    </row>
    <row r="179" spans="1:6" ht="12.75" customHeight="1" x14ac:dyDescent="0.2">
      <c r="A179" s="63">
        <v>3231</v>
      </c>
      <c r="B179" s="65" t="s">
        <v>360</v>
      </c>
      <c r="C179" s="247" t="s">
        <v>361</v>
      </c>
      <c r="D179" s="194">
        <v>11520.84</v>
      </c>
      <c r="E179" s="194">
        <v>13326.66</v>
      </c>
      <c r="F179" s="45">
        <f t="shared" si="26"/>
        <v>115.67437790994406</v>
      </c>
    </row>
    <row r="180" spans="1:6" ht="12.75" customHeight="1" x14ac:dyDescent="0.2">
      <c r="A180" s="63">
        <v>3232</v>
      </c>
      <c r="B180" s="65" t="s">
        <v>362</v>
      </c>
      <c r="C180" s="247" t="s">
        <v>363</v>
      </c>
      <c r="D180" s="194">
        <v>29182.02</v>
      </c>
      <c r="E180" s="194">
        <v>26974.45</v>
      </c>
      <c r="F180" s="45">
        <f t="shared" si="26"/>
        <v>92.435170697573369</v>
      </c>
    </row>
    <row r="181" spans="1:6" ht="12.75" customHeight="1" x14ac:dyDescent="0.2">
      <c r="A181" s="63">
        <v>3233</v>
      </c>
      <c r="B181" s="65" t="s">
        <v>364</v>
      </c>
      <c r="C181" s="247" t="s">
        <v>365</v>
      </c>
      <c r="D181" s="194">
        <v>960</v>
      </c>
      <c r="E181" s="194">
        <v>556.25</v>
      </c>
      <c r="F181" s="45">
        <f t="shared" si="26"/>
        <v>57.942708333333336</v>
      </c>
    </row>
    <row r="182" spans="1:6" ht="12.75" customHeight="1" x14ac:dyDescent="0.2">
      <c r="A182" s="63">
        <v>3234</v>
      </c>
      <c r="B182" s="65" t="s">
        <v>366</v>
      </c>
      <c r="C182" s="247" t="s">
        <v>367</v>
      </c>
      <c r="D182" s="194">
        <v>8020.14</v>
      </c>
      <c r="E182" s="194">
        <v>10039.790000000001</v>
      </c>
      <c r="F182" s="45">
        <f t="shared" si="26"/>
        <v>125.1822287391492</v>
      </c>
    </row>
    <row r="183" spans="1:6" ht="12.75" customHeight="1" x14ac:dyDescent="0.2">
      <c r="A183" s="63">
        <v>3235</v>
      </c>
      <c r="B183" s="64" t="s">
        <v>368</v>
      </c>
      <c r="C183" s="247" t="s">
        <v>369</v>
      </c>
      <c r="D183" s="194">
        <v>1538.16</v>
      </c>
      <c r="E183" s="194">
        <v>1763.16</v>
      </c>
      <c r="F183" s="45">
        <f t="shared" si="26"/>
        <v>114.62786706194414</v>
      </c>
    </row>
    <row r="184" spans="1:6" ht="12.75" customHeight="1" x14ac:dyDescent="0.2">
      <c r="A184" s="63">
        <v>3236</v>
      </c>
      <c r="B184" s="64" t="s">
        <v>370</v>
      </c>
      <c r="C184" s="247" t="s">
        <v>371</v>
      </c>
      <c r="D184" s="194">
        <v>2965</v>
      </c>
      <c r="E184" s="194">
        <v>4325</v>
      </c>
      <c r="F184" s="45">
        <f t="shared" si="26"/>
        <v>145.86846543001687</v>
      </c>
    </row>
    <row r="185" spans="1:6" ht="12.75" customHeight="1" x14ac:dyDescent="0.2">
      <c r="A185" s="63">
        <v>3237</v>
      </c>
      <c r="B185" s="64" t="s">
        <v>372</v>
      </c>
      <c r="C185" s="247" t="s">
        <v>373</v>
      </c>
      <c r="D185" s="194">
        <v>7407.44</v>
      </c>
      <c r="E185" s="194">
        <v>9245.31</v>
      </c>
      <c r="F185" s="45">
        <f t="shared" si="26"/>
        <v>124.81113583100235</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1584.18</v>
      </c>
      <c r="E187" s="194">
        <v>1080.24</v>
      </c>
      <c r="F187" s="45">
        <f t="shared" si="26"/>
        <v>68.18922092186493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1571.42</v>
      </c>
      <c r="E194" s="60">
        <f t="shared" si="36"/>
        <v>1558.12</v>
      </c>
      <c r="F194" s="45">
        <f t="shared" si="26"/>
        <v>99.153631747082244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577.29999999999995</v>
      </c>
      <c r="E196" s="194">
        <v>558.9</v>
      </c>
      <c r="F196" s="45">
        <f t="shared" si="26"/>
        <v>96.812749003984067</v>
      </c>
    </row>
    <row r="197" spans="1:6" ht="12.75" customHeight="1" x14ac:dyDescent="0.2">
      <c r="A197" s="63">
        <v>3293</v>
      </c>
      <c r="B197" s="64" t="s">
        <v>396</v>
      </c>
      <c r="C197" s="247" t="s">
        <v>397</v>
      </c>
      <c r="D197" s="194">
        <v>609.24</v>
      </c>
      <c r="E197" s="194">
        <v>564.34</v>
      </c>
      <c r="F197" s="45">
        <f t="shared" si="26"/>
        <v>92.630162169260061</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384.88</v>
      </c>
      <c r="E199" s="194">
        <v>254.88</v>
      </c>
      <c r="F199" s="45">
        <f t="shared" si="26"/>
        <v>66.223238411972559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v>180</v>
      </c>
      <c r="F201" s="45" t="str">
        <f t="shared" si="26"/>
        <v>-</v>
      </c>
    </row>
    <row r="202" spans="1:6" ht="12.75" customHeight="1" x14ac:dyDescent="0.2">
      <c r="A202" s="63">
        <v>34</v>
      </c>
      <c r="B202" s="183" t="s">
        <v>406</v>
      </c>
      <c r="C202" s="247" t="s">
        <v>407</v>
      </c>
      <c r="D202" s="60">
        <f t="shared" ref="D202:E202" si="37">D203+D208+D216</f>
        <v>715.8</v>
      </c>
      <c r="E202" s="60">
        <f t="shared" si="37"/>
        <v>594.76</v>
      </c>
      <c r="F202" s="45">
        <f t="shared" si="26"/>
        <v>83.090248672813644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339.34</v>
      </c>
      <c r="E208" s="60">
        <f t="shared" si="39"/>
        <v>224.51</v>
      </c>
      <c r="F208" s="45">
        <f t="shared" si="26"/>
        <v>66.160782695821311</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339.34</v>
      </c>
      <c r="E214" s="194">
        <v>224.51</v>
      </c>
      <c r="F214" s="45">
        <f t="shared" si="26"/>
        <v>66.160782695821311</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376.46</v>
      </c>
      <c r="E216" s="60">
        <f t="shared" si="40"/>
        <v>370.25</v>
      </c>
      <c r="F216" s="45">
        <f t="shared" si="26"/>
        <v>98.350422355628751</v>
      </c>
    </row>
    <row r="217" spans="1:6" ht="12.75" customHeight="1" x14ac:dyDescent="0.2">
      <c r="A217" s="63">
        <v>3431</v>
      </c>
      <c r="B217" s="182" t="s">
        <v>436</v>
      </c>
      <c r="C217" s="247" t="s">
        <v>437</v>
      </c>
      <c r="D217" s="194">
        <v>376.46</v>
      </c>
      <c r="E217" s="194">
        <v>370.25</v>
      </c>
      <c r="F217" s="45">
        <f t="shared" si="26"/>
        <v>98.350422355628751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2666935.48</v>
      </c>
      <c r="E299" s="60">
        <f>E152-E297+E298</f>
        <v>3433524.6999999997</v>
      </c>
      <c r="F299" s="45">
        <f t="shared" si="68"/>
        <v>128.74419819110133</v>
      </c>
    </row>
    <row r="300" spans="1:6" ht="12.75" customHeight="1" x14ac:dyDescent="0.2">
      <c r="A300" s="63" t="s">
        <v>582</v>
      </c>
      <c r="B300" s="64" t="s">
        <v>593</v>
      </c>
      <c r="C300" s="247" t="s">
        <v>594</v>
      </c>
      <c r="D300" s="60">
        <f>IF(D6&gt;=D299,D6-D299,0)</f>
        <v>3134.6299999998882</v>
      </c>
      <c r="E300" s="60">
        <f>IF(E6&gt;=E299,E6-E299,0)</f>
        <v>0</v>
      </c>
      <c r="F300" s="45">
        <f t="shared" si="68"/>
        <v>0</v>
      </c>
    </row>
    <row r="301" spans="1:6" ht="12.75" customHeight="1" x14ac:dyDescent="0.2">
      <c r="A301" s="63" t="s">
        <v>582</v>
      </c>
      <c r="B301" s="64" t="s">
        <v>595</v>
      </c>
      <c r="C301" s="247" t="s">
        <v>596</v>
      </c>
      <c r="D301" s="60">
        <f>IF(D299&gt;=D6,D299-D6,0)</f>
        <v>0</v>
      </c>
      <c r="E301" s="60">
        <f>IF(E299&gt;=E6,E299-E6,0)</f>
        <v>256386.62999999942</v>
      </c>
      <c r="F301" s="45" t="str">
        <f t="shared" si="68"/>
        <v>-</v>
      </c>
    </row>
    <row r="302" spans="1:6" ht="12.75" customHeight="1" x14ac:dyDescent="0.2">
      <c r="A302" s="63">
        <v>92211</v>
      </c>
      <c r="B302" s="64" t="s">
        <v>597</v>
      </c>
      <c r="C302" s="247" t="s">
        <v>598</v>
      </c>
      <c r="D302" s="194">
        <v>0.01</v>
      </c>
      <c r="E302" s="194">
        <v>0.01</v>
      </c>
      <c r="F302" s="45">
        <f t="shared" si="68"/>
        <v>100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13251.78</v>
      </c>
      <c r="E420" s="194">
        <v>10117.15</v>
      </c>
      <c r="F420" s="45">
        <f t="shared" si="72"/>
        <v>76.345592818474188</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2670070.11</v>
      </c>
      <c r="E422" s="60">
        <f>E6+E308</f>
        <v>3177138.0700000003</v>
      </c>
      <c r="F422" s="45">
        <f t="shared" si="72"/>
        <v>118.99081069448026</v>
      </c>
    </row>
    <row r="423" spans="1:6" ht="12.75" customHeight="1" x14ac:dyDescent="0.2">
      <c r="A423" s="63" t="s">
        <v>582</v>
      </c>
      <c r="B423" s="64" t="s">
        <v>805</v>
      </c>
      <c r="C423" s="247" t="s">
        <v>806</v>
      </c>
      <c r="D423" s="60">
        <f t="shared" ref="D423:E423" si="103">D299+D360</f>
        <v>2666935.48</v>
      </c>
      <c r="E423" s="60">
        <f t="shared" si="103"/>
        <v>3433524.6999999997</v>
      </c>
      <c r="F423" s="45">
        <f t="shared" si="72"/>
        <v>128.74419819110133</v>
      </c>
    </row>
    <row r="424" spans="1:6" ht="12.75" customHeight="1" x14ac:dyDescent="0.2">
      <c r="A424" s="63" t="s">
        <v>582</v>
      </c>
      <c r="B424" s="64" t="s">
        <v>807</v>
      </c>
      <c r="C424" s="247" t="s">
        <v>808</v>
      </c>
      <c r="D424" s="60">
        <f t="shared" ref="D424:E424" si="104">IF(D422&gt;=D423,D422-D423,0)</f>
        <v>3134.6299999998882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256386.62999999942</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13251.77</v>
      </c>
      <c r="E427" s="60">
        <f t="shared" si="107"/>
        <v>10117.14</v>
      </c>
      <c r="F427" s="45">
        <f t="shared" si="72"/>
        <v>76.345574968475901</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3839.54</v>
      </c>
      <c r="E535" s="60">
        <f>E536+E571+E584+E597+E629</f>
        <v>3954.37</v>
      </c>
      <c r="F535" s="45">
        <f t="shared" si="109"/>
        <v>102.99072284700772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3839.54</v>
      </c>
      <c r="E597" s="60">
        <f t="shared" si="152"/>
        <v>3954.37</v>
      </c>
      <c r="F597" s="45">
        <f t="shared" si="109"/>
        <v>102.99072284700772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3839.54</v>
      </c>
      <c r="E609" s="60">
        <f t="shared" si="156"/>
        <v>3954.37</v>
      </c>
      <c r="F609" s="45">
        <f t="shared" si="109"/>
        <v>102.99072284700772</v>
      </c>
    </row>
    <row r="610" spans="1:6" ht="24" x14ac:dyDescent="0.2">
      <c r="A610" s="63">
        <v>5443</v>
      </c>
      <c r="B610" s="64" t="s">
        <v>1170</v>
      </c>
      <c r="C610" s="247" t="s">
        <v>1171</v>
      </c>
      <c r="D610" s="194">
        <v>3839.54</v>
      </c>
      <c r="E610" s="194">
        <v>3954.37</v>
      </c>
      <c r="F610" s="45">
        <f t="shared" si="109"/>
        <v>102.99072284700772</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3839.54</v>
      </c>
      <c r="E640" s="60">
        <f>IF(E535-E430&gt;=0,E535-E430,0)</f>
        <v>3954.37</v>
      </c>
      <c r="F640" s="45">
        <f t="shared" si="109"/>
        <v>102.99072284700772</v>
      </c>
    </row>
    <row r="641" spans="1:6" ht="12.75" customHeight="1" x14ac:dyDescent="0.2">
      <c r="A641" s="63">
        <v>92213</v>
      </c>
      <c r="B641" s="64" t="s">
        <v>1232</v>
      </c>
      <c r="C641" s="247" t="s">
        <v>1233</v>
      </c>
      <c r="D641" s="194">
        <v>13251.78</v>
      </c>
      <c r="E641" s="194">
        <v>9412.24</v>
      </c>
      <c r="F641" s="45">
        <f t="shared" si="109"/>
        <v>71.026231947708155</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2670070.11</v>
      </c>
      <c r="E643" s="60">
        <f>E422+E430</f>
        <v>3177138.0700000003</v>
      </c>
      <c r="F643" s="45">
        <f t="shared" si="109"/>
        <v>118.99081069448026</v>
      </c>
    </row>
    <row r="644" spans="1:6" ht="12.75" customHeight="1" x14ac:dyDescent="0.2">
      <c r="A644" s="63" t="s">
        <v>582</v>
      </c>
      <c r="B644" s="64" t="s">
        <v>1238</v>
      </c>
      <c r="C644" s="247" t="s">
        <v>1239</v>
      </c>
      <c r="D644" s="60">
        <f>D423+D535</f>
        <v>2670775.02</v>
      </c>
      <c r="E644" s="60">
        <f>E423+E535</f>
        <v>3437479.07</v>
      </c>
      <c r="F644" s="45">
        <f t="shared" si="109"/>
        <v>128.70717466872219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704.91000000014901</v>
      </c>
      <c r="E646" s="60">
        <f t="shared" si="164"/>
        <v>260340.99999999953</v>
      </c>
      <c r="F646" s="45" t="str">
        <f t="shared" si="109"/>
        <v>&gt;&gt;100</v>
      </c>
    </row>
    <row r="647" spans="1:6" ht="24" x14ac:dyDescent="0.2">
      <c r="A647" s="251" t="s">
        <v>1244</v>
      </c>
      <c r="B647" s="64" t="s">
        <v>1245</v>
      </c>
      <c r="C647" s="252" t="s">
        <v>1244</v>
      </c>
      <c r="D647" s="60">
        <f>IF(D426-D427+D641-D642&gt;=0,D426-D427+D641-D642,0)</f>
        <v>1.0000000000218279E-2</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704.89999999999964</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704.90000000014879</v>
      </c>
      <c r="E650" s="60">
        <f t="shared" si="166"/>
        <v>261045.89999999953</v>
      </c>
      <c r="F650" s="45" t="str">
        <f t="shared" si="109"/>
        <v>&gt;&gt;100</v>
      </c>
    </row>
    <row r="651" spans="1:6" ht="24" x14ac:dyDescent="0.2">
      <c r="A651" s="249" t="s">
        <v>1252</v>
      </c>
      <c r="B651" s="184" t="s">
        <v>1253</v>
      </c>
      <c r="C651" s="250" t="s">
        <v>1252</v>
      </c>
      <c r="D651" s="196">
        <v>235534.6</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22327.06</v>
      </c>
      <c r="E653" s="194">
        <v>0.42</v>
      </c>
      <c r="F653" s="45">
        <f t="shared" ref="F653:F740" si="167">IF(D653&lt;&gt;0,IF(E653/D653&gt;=100,"&gt;&gt;100",E653/D653*100),"-")</f>
        <v>1.8811254146313932E-3</v>
      </c>
    </row>
    <row r="654" spans="1:6" ht="12.75" customHeight="1" x14ac:dyDescent="0.2">
      <c r="A654" s="63" t="s">
        <v>1257</v>
      </c>
      <c r="B654" s="64" t="s">
        <v>1258</v>
      </c>
      <c r="C654" s="247" t="s">
        <v>1257</v>
      </c>
      <c r="D654" s="194">
        <v>137120.95000000001</v>
      </c>
      <c r="E654" s="194">
        <v>128470.64</v>
      </c>
      <c r="F654" s="45">
        <f t="shared" si="167"/>
        <v>93.691474570443091</v>
      </c>
    </row>
    <row r="655" spans="1:6" ht="12.75" customHeight="1" x14ac:dyDescent="0.2">
      <c r="A655" s="63" t="s">
        <v>1259</v>
      </c>
      <c r="B655" s="64" t="s">
        <v>1260</v>
      </c>
      <c r="C655" s="247" t="s">
        <v>1259</v>
      </c>
      <c r="D655" s="194">
        <v>159447.59</v>
      </c>
      <c r="E655" s="194">
        <v>128470.49</v>
      </c>
      <c r="F655" s="45">
        <f t="shared" si="167"/>
        <v>80.572236933778683</v>
      </c>
    </row>
    <row r="656" spans="1:6" ht="24" x14ac:dyDescent="0.2">
      <c r="A656" s="63">
        <v>11</v>
      </c>
      <c r="B656" s="64" t="s">
        <v>1261</v>
      </c>
      <c r="C656" s="247" t="s">
        <v>1262</v>
      </c>
      <c r="D656" s="60">
        <f t="shared" ref="D656:E656" si="168">+D653+D654-D655</f>
        <v>0.42000000001280569</v>
      </c>
      <c r="E656" s="60">
        <f t="shared" si="168"/>
        <v>0.569999999992433</v>
      </c>
      <c r="F656" s="45">
        <f t="shared" si="167"/>
        <v>135.71428570834615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61</v>
      </c>
      <c r="E658" s="253">
        <v>64</v>
      </c>
      <c r="F658" s="45">
        <f t="shared" si="167"/>
        <v>104.91803278688525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47</v>
      </c>
      <c r="E660" s="253">
        <v>49</v>
      </c>
      <c r="F660" s="45">
        <f t="shared" si="167"/>
        <v>104.25531914893618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925.85</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4686.6000000000004</v>
      </c>
      <c r="E732" s="192"/>
      <c r="F732" s="71">
        <f t="shared" si="167"/>
        <v>0</v>
      </c>
    </row>
    <row r="733" spans="1:6" ht="12.75" customHeight="1" x14ac:dyDescent="0.2">
      <c r="A733" s="70">
        <v>31215</v>
      </c>
      <c r="B733" s="65" t="s">
        <v>1396</v>
      </c>
      <c r="C733" s="278" t="s">
        <v>1397</v>
      </c>
      <c r="D733" s="192">
        <v>3090.08</v>
      </c>
      <c r="E733" s="192">
        <v>1324.32</v>
      </c>
      <c r="F733" s="71">
        <f t="shared" si="167"/>
        <v>42.857142857142854</v>
      </c>
    </row>
    <row r="734" spans="1:6" ht="12.75" customHeight="1" x14ac:dyDescent="0.2">
      <c r="A734" s="70">
        <v>32121</v>
      </c>
      <c r="B734" s="65" t="s">
        <v>1398</v>
      </c>
      <c r="C734" s="278" t="s">
        <v>1399</v>
      </c>
      <c r="D734" s="192">
        <v>42386.96</v>
      </c>
      <c r="E734" s="192">
        <v>53441.599999999999</v>
      </c>
      <c r="F734" s="71">
        <f t="shared" si="167"/>
        <v>126.08028506880417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2965</v>
      </c>
      <c r="E736" s="194">
        <v>4325</v>
      </c>
      <c r="F736" s="45">
        <f t="shared" si="167"/>
        <v>145.86846543001687</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7407.44</v>
      </c>
      <c r="E739" s="192">
        <v>9245.31</v>
      </c>
      <c r="F739" s="71">
        <f t="shared" si="167"/>
        <v>124.81113583100235</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339.34</v>
      </c>
      <c r="E766" s="194">
        <v>224.51</v>
      </c>
      <c r="F766" s="45">
        <f t="shared" si="169"/>
        <v>66.160782695821311</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3839.54</v>
      </c>
      <c r="E982" s="192">
        <v>3954.37</v>
      </c>
      <c r="F982" s="71">
        <f t="shared" si="169"/>
        <v>102.99072284700772</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1" zoomScaleNormal="100" workbookViewId="0">
      <selection activeCell="E20" sqref="E2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902720.46000000008</v>
      </c>
      <c r="E6" s="180">
        <f t="shared" si="0"/>
        <v>671183.9</v>
      </c>
      <c r="F6" s="181">
        <f t="shared" ref="F6:F298" si="1">IF(D6&gt;0,IF(E6/D6&gt;=100,"&gt;&gt;100",E6/D6*100),"-")</f>
        <v>74.351244902547137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666841.49000000011</v>
      </c>
      <c r="E7" s="79">
        <f t="shared" si="2"/>
        <v>668703.03</v>
      </c>
      <c r="F7" s="71">
        <f t="shared" si="1"/>
        <v>100.27915779505561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666841.49000000011</v>
      </c>
      <c r="E12" s="79">
        <f t="shared" si="3"/>
        <v>668703.03</v>
      </c>
      <c r="F12" s="71">
        <f t="shared" si="1"/>
        <v>100.27915779505561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620355.06000000006</v>
      </c>
      <c r="E13" s="79">
        <f t="shared" si="4"/>
        <v>610420.97</v>
      </c>
      <c r="F13" s="71">
        <f t="shared" si="1"/>
        <v>98.398644479501769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794727.04</v>
      </c>
      <c r="E15" s="192">
        <v>794727.04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174371.98</v>
      </c>
      <c r="E18" s="192">
        <v>184306.07</v>
      </c>
      <c r="F18" s="71">
        <f t="shared" si="1"/>
        <v>105.6970678431248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37430.790000000008</v>
      </c>
      <c r="E19" s="79">
        <f t="shared" si="5"/>
        <v>53107.400000000023</v>
      </c>
      <c r="F19" s="71">
        <f t="shared" si="1"/>
        <v>141.88158999582967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284822.75</v>
      </c>
      <c r="E20" s="192">
        <v>288461.34000000003</v>
      </c>
      <c r="F20" s="71">
        <f t="shared" si="1"/>
        <v>101.27749275645994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3954.92</v>
      </c>
      <c r="E21" s="192">
        <v>3954.92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331.81</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659.94</v>
      </c>
      <c r="E24" s="192">
        <v>659.94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634.15</v>
      </c>
      <c r="E26" s="192">
        <v>634.15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252640.97</v>
      </c>
      <c r="E28" s="192">
        <v>240934.76</v>
      </c>
      <c r="F28" s="71">
        <f t="shared" si="1"/>
        <v>95.36646411704325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9055.6399999999976</v>
      </c>
      <c r="E29" s="79">
        <f t="shared" si="6"/>
        <v>5174.659999999998</v>
      </c>
      <c r="F29" s="71">
        <f t="shared" si="1"/>
        <v>57.142951795786935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19404.919999999998</v>
      </c>
      <c r="E30" s="192">
        <v>19404.919999999998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10349.280000000001</v>
      </c>
      <c r="E34" s="192">
        <v>14230.26</v>
      </c>
      <c r="F34" s="71">
        <f t="shared" si="1"/>
        <v>137.5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1935.55</v>
      </c>
      <c r="E37" s="192">
        <v>1935.55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1935.55</v>
      </c>
      <c r="E40" s="192">
        <v>1935.55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50047.29</v>
      </c>
      <c r="E47" s="192">
        <v>50047.29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50047.29</v>
      </c>
      <c r="E50" s="192">
        <v>50047.29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64582.49</v>
      </c>
      <c r="E54" s="192">
        <v>64100.4</v>
      </c>
      <c r="F54" s="71">
        <f t="shared" si="1"/>
        <v>99.253528317040747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64582.49</v>
      </c>
      <c r="E55" s="192">
        <v>64100.4</v>
      </c>
      <c r="F55" s="71">
        <f t="shared" si="1"/>
        <v>99.253528317040747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235878.97</v>
      </c>
      <c r="E69" s="79">
        <f>E70+E82+E88+E119+E135+E147+E165+E171</f>
        <v>2480.8700000000003</v>
      </c>
      <c r="F69" s="71">
        <f t="shared" si="1"/>
        <v>1.0517554829071878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0.42</v>
      </c>
      <c r="E70" s="79">
        <f t="shared" si="12"/>
        <v>0.56999999999999995</v>
      </c>
      <c r="F70" s="71">
        <f t="shared" si="1"/>
        <v>135.71428571428569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0.42</v>
      </c>
      <c r="E71" s="79">
        <f t="shared" si="13"/>
        <v>0.56999999999999995</v>
      </c>
      <c r="F71" s="71">
        <f t="shared" si="1"/>
        <v>135.71428571428569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0.42</v>
      </c>
      <c r="E73" s="192">
        <v>0.56999999999999995</v>
      </c>
      <c r="F73" s="71">
        <f t="shared" si="1"/>
        <v>135.71428571428569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343.95</v>
      </c>
      <c r="E82" s="79">
        <f>SUM(E83:E85)-E86+E87</f>
        <v>2480.3000000000002</v>
      </c>
      <c r="F82" s="71">
        <f t="shared" si="1"/>
        <v>721.12225614188117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343.95</v>
      </c>
      <c r="E87" s="192">
        <v>2480.3000000000002</v>
      </c>
      <c r="F87" s="71">
        <f t="shared" si="1"/>
        <v>721.12225614188117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235534.6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235534.6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902720.46</v>
      </c>
      <c r="E176" s="79">
        <f>E177+E251</f>
        <v>671183.9</v>
      </c>
      <c r="F176" s="71">
        <f t="shared" si="1"/>
        <v>74.351244902547137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245996.11000000002</v>
      </c>
      <c r="E177" s="79">
        <f>E178+E197+E203+E219+E247+E248</f>
        <v>268984.64</v>
      </c>
      <c r="F177" s="71">
        <f t="shared" si="1"/>
        <v>109.3450786681139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236342.24000000002</v>
      </c>
      <c r="E178" s="79">
        <f>SUM(E179:E181)+E185+E186+SUM(E194:E196)</f>
        <v>262562.83</v>
      </c>
      <c r="F178" s="71">
        <f t="shared" si="1"/>
        <v>111.0943308314248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224522.04</v>
      </c>
      <c r="E179" s="192">
        <v>251035.08</v>
      </c>
      <c r="F179" s="71">
        <f t="shared" si="1"/>
        <v>111.80865807205384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11820.2</v>
      </c>
      <c r="E180" s="192">
        <v>11490.62</v>
      </c>
      <c r="F180" s="71">
        <f t="shared" si="1"/>
        <v>97.211722305883157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37.130000000000003</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37.130000000000003</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9412.24</v>
      </c>
      <c r="E219" s="79">
        <f t="shared" si="34"/>
        <v>5457.87</v>
      </c>
      <c r="F219" s="71">
        <f t="shared" si="1"/>
        <v>57.986940409509323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9412.24</v>
      </c>
      <c r="E220" s="79">
        <f t="shared" si="35"/>
        <v>5457.87</v>
      </c>
      <c r="F220" s="71">
        <f t="shared" si="1"/>
        <v>57.986940409509323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9412.24</v>
      </c>
      <c r="E225" s="192">
        <v>5457.87</v>
      </c>
      <c r="F225" s="71">
        <f t="shared" si="1"/>
        <v>57.986940409509323</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241.63</v>
      </c>
      <c r="E247" s="192">
        <v>963.94</v>
      </c>
      <c r="F247" s="71">
        <f>IF(D247&gt;0,IF(E247/D247&gt;=100,"&gt;&gt;100",E247/D247*100),"-")</f>
        <v>398.9322517899268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656724.35</v>
      </c>
      <c r="E251" s="79">
        <f>+E252+E255-E264+E274+E291</f>
        <v>402199.26</v>
      </c>
      <c r="F251" s="71">
        <f t="shared" si="1"/>
        <v>61.243238506384003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657429.25</v>
      </c>
      <c r="E252" s="79">
        <f>E253-E254</f>
        <v>663245.16</v>
      </c>
      <c r="F252" s="71">
        <f t="shared" si="1"/>
        <v>100.88464424118642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666841.49</v>
      </c>
      <c r="E253" s="192">
        <v>668703.03</v>
      </c>
      <c r="F253" s="71">
        <f t="shared" si="1"/>
        <v>100.27915779505562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9412.24</v>
      </c>
      <c r="E254" s="192">
        <v>5457.87</v>
      </c>
      <c r="F254" s="71">
        <f t="shared" si="1"/>
        <v>57.986940409509323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-704.89999999999964</v>
      </c>
      <c r="E255" s="79">
        <f>E256-E260</f>
        <v>-261045.90000000002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9412.25</v>
      </c>
      <c r="E256" s="79">
        <f>SUM(E257:E259)</f>
        <v>5457.87</v>
      </c>
      <c r="F256" s="71">
        <f t="shared" si="1"/>
        <v>57.986878801561794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9412.24</v>
      </c>
      <c r="E259" s="192">
        <v>5457.87</v>
      </c>
      <c r="F259" s="71">
        <f t="shared" si="1"/>
        <v>57.986940409509323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10117.15</v>
      </c>
      <c r="E260" s="79">
        <f>SUM(E261:E263)</f>
        <v>266503.77</v>
      </c>
      <c r="F260" s="71">
        <f t="shared" si="1"/>
        <v>2634.1783012014257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256386.62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10117.15</v>
      </c>
      <c r="E262" s="192">
        <v>10117.15</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343.95</v>
      </c>
      <c r="E308" s="192">
        <v>2480.3000000000002</v>
      </c>
      <c r="F308" s="71">
        <f t="shared" si="43"/>
        <v>721.12225614188117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2.72</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236339.52</v>
      </c>
      <c r="E337" s="192">
        <v>262562.83</v>
      </c>
      <c r="F337" s="71">
        <f t="shared" si="43"/>
        <v>111.09560940125462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9412.24</v>
      </c>
      <c r="E343" s="192">
        <v>5457.87</v>
      </c>
      <c r="F343" s="71">
        <f t="shared" si="43"/>
        <v>57.986940409509323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9412.24</v>
      </c>
      <c r="E351" s="192">
        <v>5457.87</v>
      </c>
      <c r="F351" s="71">
        <f t="shared" si="43"/>
        <v>57.986940409509323</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0.42</v>
      </c>
      <c r="E379" s="192">
        <v>0.56999999999999995</v>
      </c>
      <c r="F379" s="71">
        <f t="shared" si="44"/>
        <v>135.71428571428569</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241.21</v>
      </c>
      <c r="E380" s="192">
        <v>963.37</v>
      </c>
      <c r="F380" s="71">
        <f t="shared" si="44"/>
        <v>399.39057253016045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2666935.48</v>
      </c>
      <c r="E28" s="60">
        <f t="shared" si="6"/>
        <v>3433524.7</v>
      </c>
      <c r="F28" s="45">
        <f t="shared" si="1"/>
        <v>128.74419819110133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2666935.48</v>
      </c>
      <c r="E31" s="194">
        <v>3433524.7</v>
      </c>
      <c r="F31" s="45">
        <f t="shared" si="1"/>
        <v>128.74419819110133</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2666935.48</v>
      </c>
      <c r="E141" s="81">
        <f t="shared" si="28"/>
        <v>3433524.7</v>
      </c>
      <c r="F141" s="61">
        <f t="shared" si="1"/>
        <v>128.74419819110133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workbookViewId="0">
      <selection activeCell="I14" sqref="I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34160.35</v>
      </c>
      <c r="E5" s="82">
        <f t="shared" si="0"/>
        <v>32428.03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32428.03</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32428.03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32428.03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34160.35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34160.35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34160.35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245996.11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3205507.65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4161.71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3201345.94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3032381.7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168369.48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594.76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3182519.12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3439.4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3175125.35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3005868.66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168699.06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557.63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3954.37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3954.37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268984.63999999966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268984.64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t="s">
        <v>3656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262562.83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5457.87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963.94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7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3381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 Jelić</cp:lastModifiedBy>
  <cp:lastPrinted>2026-02-05T11:13:22Z</cp:lastPrinted>
  <dcterms:created xsi:type="dcterms:W3CDTF">2022-04-01T05:14:30Z</dcterms:created>
  <dcterms:modified xsi:type="dcterms:W3CDTF">2026-02-05T12:01:39Z</dcterms:modified>
</cp:coreProperties>
</file>