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720" tabRatio="825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rashoda'!$A$1:$L$71</definedName>
    <definedName name="_xlnm.Print_Area" localSheetId="6">'Posebni dio'!$A$1:$F$64</definedName>
    <definedName name="_xlnm.Print_Area" localSheetId="5">'Račun fin prema izvorima f'!$A$1:$H$12</definedName>
    <definedName name="_xlnm.Print_Area" localSheetId="4">'Račun financiranja'!$A$1:$L$11</definedName>
    <definedName name="_xlnm.Print_Area" localSheetId="3">'Rashodi prema funkcijskoj k '!$A$1:$H$8</definedName>
    <definedName name="_xlnm.Print_Area" localSheetId="2">'Rashodi prema izvorima finan'!$A$1:$H$11</definedName>
    <definedName name="_xlnm.Print_Area" localSheetId="0">SAŽETAK!$A$1:$L$27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K12" i="1" s="1"/>
  <c r="H12" i="1"/>
  <c r="I12" i="1"/>
  <c r="J12" i="1"/>
  <c r="L12" i="1" s="1"/>
  <c r="G15" i="1"/>
  <c r="H15" i="1"/>
  <c r="I15" i="1"/>
  <c r="J15" i="1"/>
  <c r="J16" i="1" s="1"/>
  <c r="I16" i="1"/>
  <c r="H16" i="1" l="1"/>
  <c r="G16" i="1"/>
  <c r="L15" i="1"/>
  <c r="K15" i="1"/>
  <c r="H26" i="1"/>
  <c r="I26" i="1"/>
  <c r="I27" i="1" s="1"/>
  <c r="J26" i="1"/>
  <c r="G26" i="1"/>
  <c r="H23" i="1"/>
  <c r="I23" i="1"/>
  <c r="J23" i="1"/>
  <c r="G23" i="1"/>
  <c r="H27" i="1" l="1"/>
  <c r="J27" i="1"/>
  <c r="G27" i="1"/>
  <c r="E62" i="15"/>
  <c r="F62" i="15" s="1"/>
  <c r="D62" i="15"/>
  <c r="C62" i="15"/>
  <c r="C61" i="15" s="1"/>
  <c r="C60" i="15" s="1"/>
  <c r="E61" i="15"/>
  <c r="E60" i="15" s="1"/>
  <c r="F60" i="15" s="1"/>
  <c r="D61" i="15"/>
  <c r="D60" i="15" s="1"/>
  <c r="F58" i="15"/>
  <c r="E58" i="15"/>
  <c r="D58" i="15"/>
  <c r="C58" i="15"/>
  <c r="F54" i="15"/>
  <c r="E54" i="15"/>
  <c r="D54" i="15"/>
  <c r="C54" i="15"/>
  <c r="C53" i="15" s="1"/>
  <c r="C52" i="15" s="1"/>
  <c r="E53" i="15"/>
  <c r="E52" i="15" s="1"/>
  <c r="D53" i="15"/>
  <c r="F53" i="15" s="1"/>
  <c r="F50" i="15"/>
  <c r="E50" i="15"/>
  <c r="D50" i="15"/>
  <c r="C50" i="15"/>
  <c r="C47" i="15" s="1"/>
  <c r="E48" i="15"/>
  <c r="D48" i="15"/>
  <c r="F48" i="15" s="1"/>
  <c r="C48" i="15"/>
  <c r="E47" i="15"/>
  <c r="F41" i="15"/>
  <c r="E41" i="15"/>
  <c r="D41" i="15"/>
  <c r="C41" i="15"/>
  <c r="E39" i="15"/>
  <c r="D39" i="15"/>
  <c r="F39" i="15" s="1"/>
  <c r="C39" i="15"/>
  <c r="E29" i="15"/>
  <c r="F29" i="15" s="1"/>
  <c r="D29" i="15"/>
  <c r="C29" i="15"/>
  <c r="F24" i="15"/>
  <c r="E24" i="15"/>
  <c r="D24" i="15"/>
  <c r="C24" i="15"/>
  <c r="C19" i="15" s="1"/>
  <c r="E20" i="15"/>
  <c r="F20" i="15" s="1"/>
  <c r="D20" i="15"/>
  <c r="C20" i="15"/>
  <c r="E19" i="15"/>
  <c r="F19" i="15" s="1"/>
  <c r="D19" i="15"/>
  <c r="F17" i="15"/>
  <c r="E17" i="15"/>
  <c r="D17" i="15"/>
  <c r="C17" i="15"/>
  <c r="E15" i="15"/>
  <c r="F15" i="15" s="1"/>
  <c r="D15" i="15"/>
  <c r="C15" i="15"/>
  <c r="E12" i="15"/>
  <c r="F12" i="15" s="1"/>
  <c r="D12" i="15"/>
  <c r="D11" i="15" s="1"/>
  <c r="C12" i="15"/>
  <c r="C11" i="15"/>
  <c r="H8" i="8"/>
  <c r="G8" i="8"/>
  <c r="H7" i="8"/>
  <c r="G7" i="8"/>
  <c r="F7" i="8"/>
  <c r="E7" i="8"/>
  <c r="D7" i="8"/>
  <c r="D6" i="8" s="1"/>
  <c r="C7" i="8"/>
  <c r="H6" i="8"/>
  <c r="G6" i="8"/>
  <c r="F6" i="8"/>
  <c r="E6" i="8"/>
  <c r="C6" i="8"/>
  <c r="H11" i="5"/>
  <c r="G11" i="5"/>
  <c r="G10" i="5"/>
  <c r="F10" i="5"/>
  <c r="E10" i="5"/>
  <c r="H10" i="5" s="1"/>
  <c r="D10" i="5"/>
  <c r="C10" i="5"/>
  <c r="G9" i="5"/>
  <c r="F9" i="5"/>
  <c r="E9" i="5"/>
  <c r="H9" i="5" s="1"/>
  <c r="D9" i="5"/>
  <c r="C9" i="5"/>
  <c r="H8" i="5"/>
  <c r="G8" i="5"/>
  <c r="G7" i="5"/>
  <c r="F7" i="5"/>
  <c r="E7" i="5"/>
  <c r="E6" i="5" s="1"/>
  <c r="H6" i="5" s="1"/>
  <c r="D7" i="5"/>
  <c r="D6" i="5" s="1"/>
  <c r="C7" i="5"/>
  <c r="G6" i="5"/>
  <c r="F6" i="5"/>
  <c r="C6" i="5"/>
  <c r="L70" i="3"/>
  <c r="K70" i="3"/>
  <c r="L69" i="3"/>
  <c r="K69" i="3"/>
  <c r="J69" i="3"/>
  <c r="I69" i="3"/>
  <c r="H69" i="3"/>
  <c r="G69" i="3"/>
  <c r="L68" i="3"/>
  <c r="K68" i="3"/>
  <c r="L67" i="3"/>
  <c r="K67" i="3"/>
  <c r="L66" i="3"/>
  <c r="K66" i="3"/>
  <c r="L65" i="3"/>
  <c r="K65" i="3"/>
  <c r="J65" i="3"/>
  <c r="I65" i="3"/>
  <c r="H65" i="3"/>
  <c r="G65" i="3"/>
  <c r="L64" i="3"/>
  <c r="K64" i="3"/>
  <c r="J64" i="3"/>
  <c r="I64" i="3"/>
  <c r="H64" i="3"/>
  <c r="G64" i="3"/>
  <c r="L63" i="3"/>
  <c r="K63" i="3"/>
  <c r="J63" i="3"/>
  <c r="I63" i="3"/>
  <c r="H63" i="3"/>
  <c r="G63" i="3"/>
  <c r="L62" i="3"/>
  <c r="K62" i="3"/>
  <c r="L61" i="3"/>
  <c r="K61" i="3"/>
  <c r="J61" i="3"/>
  <c r="I61" i="3"/>
  <c r="H61" i="3"/>
  <c r="G61" i="3"/>
  <c r="L60" i="3"/>
  <c r="K60" i="3"/>
  <c r="L59" i="3"/>
  <c r="K59" i="3"/>
  <c r="J59" i="3"/>
  <c r="I59" i="3"/>
  <c r="H59" i="3"/>
  <c r="G59" i="3"/>
  <c r="L58" i="3"/>
  <c r="K58" i="3"/>
  <c r="J58" i="3"/>
  <c r="I58" i="3"/>
  <c r="H58" i="3"/>
  <c r="G58" i="3"/>
  <c r="L57" i="3"/>
  <c r="K57" i="3"/>
  <c r="L56" i="3"/>
  <c r="K56" i="3"/>
  <c r="L55" i="3"/>
  <c r="K55" i="3"/>
  <c r="L54" i="3"/>
  <c r="K54" i="3"/>
  <c r="L53" i="3"/>
  <c r="K53" i="3"/>
  <c r="L52" i="3"/>
  <c r="K52" i="3"/>
  <c r="J52" i="3"/>
  <c r="I52" i="3"/>
  <c r="H52" i="3"/>
  <c r="G52" i="3"/>
  <c r="L51" i="3"/>
  <c r="K51" i="3"/>
  <c r="L50" i="3"/>
  <c r="K50" i="3"/>
  <c r="J50" i="3"/>
  <c r="I50" i="3"/>
  <c r="H50" i="3"/>
  <c r="G50" i="3"/>
  <c r="L49" i="3"/>
  <c r="K49" i="3"/>
  <c r="L48" i="3"/>
  <c r="K48" i="3"/>
  <c r="L47" i="3"/>
  <c r="K47" i="3"/>
  <c r="L46" i="3"/>
  <c r="K46" i="3"/>
  <c r="L45" i="3"/>
  <c r="K45" i="3"/>
  <c r="L44" i="3"/>
  <c r="K44" i="3"/>
  <c r="L43" i="3"/>
  <c r="K43" i="3"/>
  <c r="L42" i="3"/>
  <c r="K42" i="3"/>
  <c r="L41" i="3"/>
  <c r="K41" i="3"/>
  <c r="L40" i="3"/>
  <c r="K40" i="3"/>
  <c r="J40" i="3"/>
  <c r="I40" i="3"/>
  <c r="H40" i="3"/>
  <c r="G40" i="3"/>
  <c r="L39" i="3"/>
  <c r="K39" i="3"/>
  <c r="L38" i="3"/>
  <c r="K38" i="3"/>
  <c r="L37" i="3"/>
  <c r="K37" i="3"/>
  <c r="L36" i="3"/>
  <c r="K36" i="3"/>
  <c r="L35" i="3"/>
  <c r="K35" i="3"/>
  <c r="J35" i="3"/>
  <c r="I35" i="3"/>
  <c r="H35" i="3"/>
  <c r="H30" i="3" s="1"/>
  <c r="G35" i="3"/>
  <c r="L34" i="3"/>
  <c r="K34" i="3"/>
  <c r="L33" i="3"/>
  <c r="K33" i="3"/>
  <c r="L32" i="3"/>
  <c r="K32" i="3"/>
  <c r="L31" i="3"/>
  <c r="K31" i="3"/>
  <c r="J31" i="3"/>
  <c r="I31" i="3"/>
  <c r="H31" i="3"/>
  <c r="G31" i="3"/>
  <c r="L30" i="3"/>
  <c r="K30" i="3"/>
  <c r="J30" i="3"/>
  <c r="I30" i="3"/>
  <c r="G30" i="3"/>
  <c r="L29" i="3"/>
  <c r="K29" i="3"/>
  <c r="L28" i="3"/>
  <c r="K28" i="3"/>
  <c r="J28" i="3"/>
  <c r="I28" i="3"/>
  <c r="H28" i="3"/>
  <c r="G28" i="3"/>
  <c r="L27" i="3"/>
  <c r="K27" i="3"/>
  <c r="L26" i="3"/>
  <c r="K26" i="3"/>
  <c r="J26" i="3"/>
  <c r="I26" i="3"/>
  <c r="H26" i="3"/>
  <c r="G26" i="3"/>
  <c r="L25" i="3"/>
  <c r="K25" i="3"/>
  <c r="L24" i="3"/>
  <c r="K24" i="3"/>
  <c r="L23" i="3"/>
  <c r="K23" i="3"/>
  <c r="J23" i="3"/>
  <c r="I23" i="3"/>
  <c r="H23" i="3"/>
  <c r="G23" i="3"/>
  <c r="L22" i="3"/>
  <c r="K22" i="3"/>
  <c r="J22" i="3"/>
  <c r="I22" i="3"/>
  <c r="H22" i="3"/>
  <c r="G22" i="3"/>
  <c r="L21" i="3"/>
  <c r="K21" i="3"/>
  <c r="J21" i="3"/>
  <c r="I21" i="3"/>
  <c r="G21" i="3"/>
  <c r="L20" i="3"/>
  <c r="K20" i="3"/>
  <c r="J20" i="3"/>
  <c r="I20" i="3"/>
  <c r="G20" i="3"/>
  <c r="L15" i="3"/>
  <c r="K15" i="3"/>
  <c r="L14" i="3"/>
  <c r="K14" i="3"/>
  <c r="L13" i="3"/>
  <c r="K13" i="3"/>
  <c r="J13" i="3"/>
  <c r="I13" i="3"/>
  <c r="H13" i="3"/>
  <c r="H12" i="3" s="1"/>
  <c r="H11" i="3" s="1"/>
  <c r="H10" i="3" s="1"/>
  <c r="G13" i="3"/>
  <c r="L12" i="3"/>
  <c r="K12" i="3"/>
  <c r="J12" i="3"/>
  <c r="I12" i="3"/>
  <c r="G12" i="3"/>
  <c r="L11" i="3"/>
  <c r="K11" i="3"/>
  <c r="J11" i="3"/>
  <c r="I11" i="3"/>
  <c r="G11" i="3"/>
  <c r="L10" i="3"/>
  <c r="K10" i="3"/>
  <c r="J10" i="3"/>
  <c r="I10" i="3"/>
  <c r="G10" i="3"/>
  <c r="H7" i="5" l="1"/>
  <c r="H21" i="3"/>
  <c r="H20" i="3" s="1"/>
  <c r="C10" i="15"/>
  <c r="C7" i="15" s="1"/>
  <c r="E11" i="15"/>
  <c r="F61" i="15"/>
  <c r="D47" i="15"/>
  <c r="D10" i="15" s="1"/>
  <c r="D7" i="15" s="1"/>
  <c r="D52" i="15"/>
  <c r="F52" i="15" s="1"/>
  <c r="E10" i="15" l="1"/>
  <c r="F11" i="15"/>
  <c r="F47" i="15"/>
  <c r="F10" i="15" l="1"/>
  <c r="E7" i="15"/>
  <c r="F7" i="15" s="1"/>
</calcChain>
</file>

<file path=xl/sharedStrings.xml><?xml version="1.0" encoding="utf-8"?>
<sst xmlns="http://schemas.openxmlformats.org/spreadsheetml/2006/main" count="348" uniqueCount="171">
  <si>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</si>
  <si>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</si>
  <si>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</si>
  <si>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</si>
  <si>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</si>
  <si>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</si>
  <si>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</si>
  <si>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</si>
  <si>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</si>
  <si>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</si>
  <si>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</si>
  <si>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</si>
  <si>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</si>
  <si>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</si>
  <si>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</si>
  <si>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</si>
  <si>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</si>
  <si>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</si>
  <si>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</si>
  <si>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</si>
  <si>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</si>
  <si>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</si>
  <si>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</si>
  <si>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</si>
  <si>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</si>
  <si>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</si>
  <si>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</si>
  <si>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</si>
  <si>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</si>
  <si>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</si>
  <si>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</si>
  <si>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</si>
  <si>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</si>
  <si>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</si>
  <si>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</si>
  <si>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</si>
  <si>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</si>
  <si>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</si>
  <si>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</si>
  <si>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</si>
  <si>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2025. GODINU</t>
  </si>
  <si>
    <t xml:space="preserve">OSTVARENJE/IZVRŠENJE 
1.-12.2024. </t>
  </si>
  <si>
    <t>IZVORNI PLAN ILI REBALANS 2025.*</t>
  </si>
  <si>
    <t>TEKUĆI PLAN 2025.*</t>
  </si>
  <si>
    <t xml:space="preserve">OSTVARENJE/IZVRŠENJE 
1.-12.2025. </t>
  </si>
  <si>
    <t xml:space="preserve">OSTVARENJE/ IZVRŠENJE 
1.-12.2024. </t>
  </si>
  <si>
    <t xml:space="preserve">OSTVARENJE/ IZVRŠENJE 
1.-12.2025. </t>
  </si>
  <si>
    <t xml:space="preserve"> IZVRŠENJE 
1.-12.2024. </t>
  </si>
  <si>
    <t xml:space="preserve"> IZVRŠENJE 
1.-12.2025. </t>
  </si>
  <si>
    <t>6</t>
  </si>
  <si>
    <t>PRIHODI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</si>
  <si>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</si>
  <si>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</si>
  <si>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</si>
  <si>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</si>
  <si>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</si>
  <si>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</si>
  <si>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</si>
  <si>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</si>
  <si>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</si>
  <si>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</si>
  <si>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</si>
  <si>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</si>
  <si>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</si>
  <si>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</si>
  <si>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</si>
  <si>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</si>
  <si>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</si>
  <si>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</si>
  <si>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</si>
  <si>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</si>
  <si>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</si>
  <si>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</si>
  <si>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</si>
  <si>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</si>
  <si>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</si>
  <si>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</si>
  <si>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</si>
  <si>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</si>
  <si>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</si>
  <si>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</si>
  <si>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</si>
  <si>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</si>
  <si>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</si>
  <si>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</si>
  <si>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</si>
  <si>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</si>
  <si>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</si>
  <si>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</si>
  <si>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</si>
  <si>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</si>
  <si>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</si>
  <si>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</si>
  <si>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</si>
  <si>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</si>
  <si>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</si>
  <si>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</si>
  <si>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</si>
  <si>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</si>
  <si>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</si>
  <si>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</si>
  <si>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</si>
  <si>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</si>
  <si>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</si>
  <si>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</si>
  <si>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</si>
  <si>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</si>
  <si>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</si>
  <si>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</si>
  <si>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</si>
  <si>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</si>
  <si>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</si>
  <si>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</si>
  <si>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</si>
  <si>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</si>
  <si>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</si>
  <si>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</si>
  <si>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</si>
  <si>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</si>
  <si>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</si>
  <si>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</si>
  <si>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</si>
  <si>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3292</t>
  </si>
  <si>
    <t>PREMIJE OSIGURANJA</t>
  </si>
  <si>
    <t>3293</t>
  </si>
  <si>
    <t>REPREZENTACIJA</t>
  </si>
  <si>
    <t>3295</t>
  </si>
  <si>
    <t>PRISTOJBE I NAKNADE</t>
  </si>
  <si>
    <t>3296</t>
  </si>
  <si>
    <t>TROŠKOVI SUD.POSTUPAKA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</si>
  <si>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</si>
  <si>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</si>
  <si>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</si>
  <si>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</si>
  <si>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</si>
  <si>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</si>
  <si>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</si>
  <si>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</si>
  <si>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</si>
  <si>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</si>
  <si>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</si>
  <si>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</si>
  <si>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</si>
  <si>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</si>
  <si>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</si>
  <si>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</si>
  <si>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</si>
  <si>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</si>
  <si>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</si>
  <si>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</si>
  <si>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</si>
  <si>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</si>
  <si>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</si>
  <si>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423</t>
  </si>
  <si>
    <t>PRIJEVOZNA SREDSTVA</t>
  </si>
  <si>
    <t>4231</t>
  </si>
  <si>
    <t>PRIJEVOZNA SREDSTVA U CESTOVNOM PROMETU</t>
  </si>
  <si>
    <t>1 Opći prihodi i primici</t>
  </si>
  <si>
    <t>11 Opći prihodi i primici</t>
  </si>
  <si>
    <t>3 Javni red i sigurnost</t>
  </si>
  <si>
    <t>0330 Sudovi</t>
  </si>
  <si>
    <t>109 Ministarstvo pravosuđa, uprave i digitalne transofrmacije</t>
  </si>
  <si>
    <t>50928 VISOKI KAZNENI SUD Republike Hrvatske</t>
  </si>
  <si>
    <t>2803 Vođenje sudskih postupaka</t>
  </si>
  <si>
    <t>11</t>
  </si>
  <si>
    <t>A927001</t>
  </si>
  <si>
    <t>Vođenje sudskih postupaka iz nadležnosti Visokog kaznenog suda Republike Hrvatske</t>
  </si>
  <si>
    <t>TEKUĆI PLAN  2025.*</t>
  </si>
  <si>
    <t>IZVRŠENJE 1.-12.2025.*</t>
  </si>
  <si>
    <t xml:space="preserve">INDEKS**
</t>
  </si>
  <si>
    <t>SAŽETAK  RAČUNA PRIHODA I RASHODA I RAČUNA FINANCIRANJA - 10960 VISOKI KAZNENI SUD 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</si>
</sst>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0;[Red]0"/>
    <numFmt numFmtId="166" formatCode="0_ ;\-0\ 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164" fontId="7" fillId="0" borderId="0"/>
    <xf numFmtId="0" fontId="7" fillId="0" borderId="0"/>
  </cellStyleXfs>
  <cellXfs count="128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164" fontId="17" fillId="0" borderId="3" xfId="2" applyFont="1" applyBorder="1" applyAlignment="1">
      <alignment horizontal="left"/>
    </xf>
    <xf numFmtId="164" fontId="17" fillId="0" borderId="3" xfId="0" applyNumberFormat="1" applyFont="1" applyBorder="1"/>
    <xf numFmtId="164" fontId="18" fillId="0" borderId="0" xfId="2" applyFont="1" applyBorder="1"/>
    <xf numFmtId="164" fontId="18" fillId="0" borderId="0" xfId="2" applyFont="1"/>
    <xf numFmtId="0" fontId="17" fillId="0" borderId="3" xfId="2" applyNumberFormat="1" applyFont="1" applyBorder="1" applyAlignment="1">
      <alignment horizontal="left"/>
    </xf>
    <xf numFmtId="164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164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5" fontId="17" fillId="0" borderId="7" xfId="2" applyNumberFormat="1" applyFont="1" applyBorder="1" applyAlignment="1">
      <alignment horizontal="center"/>
    </xf>
    <xf numFmtId="165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5" borderId="12" xfId="2" applyNumberFormat="1" applyFont="1" applyFill="1" applyBorder="1" applyAlignment="1">
      <alignment horizontal="center" wrapText="1"/>
    </xf>
    <xf numFmtId="164" fontId="19" fillId="5" borderId="12" xfId="2" applyFont="1" applyFill="1" applyBorder="1" applyAlignment="1">
      <alignment horizontal="left" wrapText="1"/>
    </xf>
    <xf numFmtId="49" fontId="20" fillId="7" borderId="13" xfId="2" applyNumberFormat="1" applyFont="1" applyFill="1" applyBorder="1" applyAlignment="1">
      <alignment horizontal="center" wrapText="1"/>
    </xf>
    <xf numFmtId="164" fontId="20" fillId="7" borderId="13" xfId="2" applyFont="1" applyFill="1" applyBorder="1" applyAlignment="1">
      <alignment horizontal="left" wrapText="1"/>
    </xf>
    <xf numFmtId="0" fontId="18" fillId="0" borderId="0" xfId="3" applyFont="1"/>
    <xf numFmtId="164" fontId="18" fillId="0" borderId="3" xfId="2" applyFont="1" applyBorder="1" applyAlignment="1">
      <alignment horizontal="center"/>
    </xf>
    <xf numFmtId="164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6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166" fontId="9" fillId="0" borderId="3" xfId="2" applyNumberFormat="1" applyFont="1" applyBorder="1" applyAlignment="1">
      <alignment horizontal="left"/>
    </xf>
    <xf numFmtId="49" fontId="20" fillId="7" borderId="14" xfId="2" applyNumberFormat="1" applyFont="1" applyFill="1" applyBorder="1" applyAlignment="1">
      <alignment horizontal="center" wrapText="1"/>
    </xf>
    <xf numFmtId="164" fontId="20" fillId="7" borderId="14" xfId="2" applyFont="1" applyFill="1" applyBorder="1" applyAlignment="1">
      <alignment horizontal="left" wrapText="1"/>
    </xf>
    <xf numFmtId="4" fontId="18" fillId="4" borderId="14" xfId="2" applyNumberFormat="1" applyFont="1" applyFill="1" applyBorder="1"/>
    <xf numFmtId="4" fontId="18" fillId="4" borderId="16" xfId="2" applyNumberFormat="1" applyFont="1" applyFill="1" applyBorder="1"/>
    <xf numFmtId="4" fontId="18" fillId="4" borderId="15" xfId="2" applyNumberFormat="1" applyFont="1" applyFill="1" applyBorder="1"/>
    <xf numFmtId="4" fontId="18" fillId="4" borderId="18" xfId="2" applyNumberFormat="1" applyFont="1" applyFill="1" applyBorder="1"/>
    <xf numFmtId="4" fontId="18" fillId="4" borderId="17" xfId="2" applyNumberFormat="1" applyFont="1" applyFill="1" applyBorder="1"/>
    <xf numFmtId="4" fontId="1" fillId="0" borderId="5" xfId="0" applyNumberFormat="1" applyFont="1" applyBorder="1" applyAlignment="1">
      <alignment horizontal="center" vertical="center"/>
    </xf>
    <xf numFmtId="0" fontId="6" fillId="3" borderId="3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9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/>
    <cellStyle name="Normalno 3" xfId="1"/>
    <cellStyle name="Normaln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W29"/>
  <sheetViews>
    <sheetView tabSelected="1" workbookViewId="0">
      <selection activeCell="L31" sqref="L31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12" t="s">
        <v>40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111" t="s">
        <v>4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111" t="s">
        <v>170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18" t="s">
        <v>30</v>
      </c>
      <c r="C7" s="118"/>
      <c r="D7" s="118"/>
      <c r="E7" s="118"/>
      <c r="F7" s="118"/>
      <c r="G7" s="5"/>
      <c r="H7" s="99"/>
      <c r="I7" s="6"/>
      <c r="J7" s="6"/>
      <c r="K7" s="22"/>
      <c r="L7" s="22"/>
    </row>
    <row r="8" spans="2:13" ht="25.5" x14ac:dyDescent="0.25">
      <c r="B8" s="115" t="s">
        <v>3</v>
      </c>
      <c r="C8" s="115"/>
      <c r="D8" s="115"/>
      <c r="E8" s="115"/>
      <c r="F8" s="115"/>
      <c r="G8" s="21" t="s">
        <v>41</v>
      </c>
      <c r="H8" s="21" t="s">
        <v>42</v>
      </c>
      <c r="I8" s="21" t="s">
        <v>43</v>
      </c>
      <c r="J8" s="21" t="s">
        <v>44</v>
      </c>
      <c r="K8" s="21" t="s">
        <v>6</v>
      </c>
      <c r="L8" s="21" t="s">
        <v>22</v>
      </c>
    </row>
    <row r="9" spans="2:13" x14ac:dyDescent="0.25">
      <c r="B9" s="116">
        <v>1</v>
      </c>
      <c r="C9" s="116"/>
      <c r="D9" s="116"/>
      <c r="E9" s="116"/>
      <c r="F9" s="117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10" t="s">
        <v>8</v>
      </c>
      <c r="C10" s="106"/>
      <c r="D10" s="106"/>
      <c r="E10" s="106"/>
      <c r="F10" s="102"/>
      <c r="G10" s="81">
        <v>1705930.73</v>
      </c>
      <c r="H10" s="82">
        <v>2213017</v>
      </c>
      <c r="I10" s="82">
        <v>2037651</v>
      </c>
      <c r="J10" s="82">
        <v>2037084.63</v>
      </c>
      <c r="K10" s="82"/>
      <c r="L10" s="82"/>
    </row>
    <row r="11" spans="2:13" x14ac:dyDescent="0.25">
      <c r="B11" s="101" t="s">
        <v>7</v>
      </c>
      <c r="C11" s="102"/>
      <c r="D11" s="102"/>
      <c r="E11" s="102"/>
      <c r="F11" s="102"/>
      <c r="G11" s="81">
        <v>0</v>
      </c>
      <c r="H11" s="82">
        <v>0</v>
      </c>
      <c r="I11" s="82">
        <v>0</v>
      </c>
      <c r="J11" s="82">
        <v>0</v>
      </c>
      <c r="K11" s="82"/>
      <c r="L11" s="82"/>
    </row>
    <row r="12" spans="2:13" x14ac:dyDescent="0.25">
      <c r="B12" s="113" t="s">
        <v>0</v>
      </c>
      <c r="C12" s="104"/>
      <c r="D12" s="104"/>
      <c r="E12" s="104"/>
      <c r="F12" s="114"/>
      <c r="G12" s="83">
        <f>G10+G11</f>
        <v>1705930.73</v>
      </c>
      <c r="H12" s="83">
        <f t="shared" ref="H12:J12" si="0">H10+H11</f>
        <v>2213017</v>
      </c>
      <c r="I12" s="83">
        <f t="shared" si="0"/>
        <v>2037651</v>
      </c>
      <c r="J12" s="83">
        <f t="shared" si="0"/>
        <v>2037084.63</v>
      </c>
      <c r="K12" s="84">
        <f>J12/G12*100</f>
        <v>119.411919498044</v>
      </c>
      <c r="L12" s="84">
        <f>J12/I12*100</f>
        <v>99.972204759303693</v>
      </c>
    </row>
    <row r="13" spans="2:13" x14ac:dyDescent="0.25">
      <c r="B13" s="105" t="s">
        <v>9</v>
      </c>
      <c r="C13" s="106"/>
      <c r="D13" s="106"/>
      <c r="E13" s="106"/>
      <c r="F13" s="106"/>
      <c r="G13" s="85">
        <v>1700239.06</v>
      </c>
      <c r="H13" s="82">
        <v>2149017</v>
      </c>
      <c r="I13" s="82">
        <v>2016086</v>
      </c>
      <c r="J13" s="82">
        <v>2015520.64</v>
      </c>
      <c r="K13" s="82"/>
      <c r="L13" s="82"/>
    </row>
    <row r="14" spans="2:13" x14ac:dyDescent="0.25">
      <c r="B14" s="101" t="s">
        <v>10</v>
      </c>
      <c r="C14" s="102"/>
      <c r="D14" s="102"/>
      <c r="E14" s="102"/>
      <c r="F14" s="102"/>
      <c r="G14" s="81">
        <v>5691.67</v>
      </c>
      <c r="H14" s="82">
        <v>64000</v>
      </c>
      <c r="I14" s="82">
        <v>21565</v>
      </c>
      <c r="J14" s="82">
        <v>21563.99</v>
      </c>
      <c r="K14" s="82"/>
      <c r="L14" s="82"/>
    </row>
    <row r="15" spans="2:13" x14ac:dyDescent="0.25">
      <c r="B15" s="14" t="s">
        <v>1</v>
      </c>
      <c r="C15" s="15"/>
      <c r="D15" s="15"/>
      <c r="E15" s="15"/>
      <c r="F15" s="15"/>
      <c r="G15" s="83">
        <f>G13+G14</f>
        <v>1705930.73</v>
      </c>
      <c r="H15" s="83">
        <f t="shared" ref="H15:J15" si="1">H13+H14</f>
        <v>2213017</v>
      </c>
      <c r="I15" s="83">
        <f t="shared" si="1"/>
        <v>2037651</v>
      </c>
      <c r="J15" s="83">
        <f t="shared" si="1"/>
        <v>2037084.63</v>
      </c>
      <c r="K15" s="84">
        <f>J15/G15*100</f>
        <v>119.411919498044</v>
      </c>
      <c r="L15" s="84">
        <f>J15/I15*100</f>
        <v>99.972204759303693</v>
      </c>
    </row>
    <row r="16" spans="2:13" x14ac:dyDescent="0.25">
      <c r="B16" s="103" t="s">
        <v>2</v>
      </c>
      <c r="C16" s="104"/>
      <c r="D16" s="104"/>
      <c r="E16" s="104"/>
      <c r="F16" s="104"/>
      <c r="G16" s="86">
        <f>G12-G15</f>
        <v>0</v>
      </c>
      <c r="H16" s="86">
        <f t="shared" ref="H16:J16" si="2">H12-H15</f>
        <v>0</v>
      </c>
      <c r="I16" s="86">
        <f t="shared" si="2"/>
        <v>0</v>
      </c>
      <c r="J16" s="86">
        <f t="shared" si="2"/>
        <v>0</v>
      </c>
      <c r="K16" s="84">
        <v>0</v>
      </c>
      <c r="L16" s="84">
        <v>0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18" t="s">
        <v>27</v>
      </c>
      <c r="C18" s="118"/>
      <c r="D18" s="118"/>
      <c r="E18" s="118"/>
      <c r="F18" s="118"/>
      <c r="G18" s="7"/>
      <c r="H18" s="7"/>
      <c r="I18" s="7"/>
      <c r="J18" s="7"/>
      <c r="K18" s="1"/>
      <c r="L18" s="1"/>
      <c r="M18" s="1"/>
    </row>
    <row r="19" spans="1:49" ht="25.5" x14ac:dyDescent="0.25">
      <c r="B19" s="115" t="s">
        <v>3</v>
      </c>
      <c r="C19" s="115"/>
      <c r="D19" s="115"/>
      <c r="E19" s="115"/>
      <c r="F19" s="115"/>
      <c r="G19" s="21" t="s">
        <v>41</v>
      </c>
      <c r="H19" s="2" t="s">
        <v>42</v>
      </c>
      <c r="I19" s="2" t="s">
        <v>43</v>
      </c>
      <c r="J19" s="2" t="s">
        <v>44</v>
      </c>
      <c r="K19" s="2" t="s">
        <v>6</v>
      </c>
      <c r="L19" s="2" t="s">
        <v>22</v>
      </c>
    </row>
    <row r="20" spans="1:49" x14ac:dyDescent="0.25">
      <c r="B20" s="119">
        <v>1</v>
      </c>
      <c r="C20" s="120"/>
      <c r="D20" s="120"/>
      <c r="E20" s="120"/>
      <c r="F20" s="120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10" t="s">
        <v>11</v>
      </c>
      <c r="C21" s="121"/>
      <c r="D21" s="121"/>
      <c r="E21" s="121"/>
      <c r="F21" s="121"/>
      <c r="G21" s="87">
        <v>0</v>
      </c>
      <c r="H21" s="82">
        <v>0</v>
      </c>
      <c r="I21" s="82">
        <v>0</v>
      </c>
      <c r="J21" s="82">
        <v>0</v>
      </c>
      <c r="K21" s="82"/>
      <c r="L21" s="82"/>
    </row>
    <row r="22" spans="1:49" x14ac:dyDescent="0.25">
      <c r="B22" s="110" t="s">
        <v>12</v>
      </c>
      <c r="C22" s="106"/>
      <c r="D22" s="106"/>
      <c r="E22" s="106"/>
      <c r="F22" s="106"/>
      <c r="G22" s="85">
        <v>0</v>
      </c>
      <c r="H22" s="82">
        <v>0</v>
      </c>
      <c r="I22" s="82">
        <v>0</v>
      </c>
      <c r="J22" s="82">
        <v>0</v>
      </c>
      <c r="K22" s="82"/>
      <c r="L22" s="82"/>
    </row>
    <row r="23" spans="1:49" ht="15" customHeight="1" x14ac:dyDescent="0.25">
      <c r="B23" s="107" t="s">
        <v>23</v>
      </c>
      <c r="C23" s="108"/>
      <c r="D23" s="108"/>
      <c r="E23" s="108"/>
      <c r="F23" s="109"/>
      <c r="G23" s="88">
        <f>G21-G22</f>
        <v>0</v>
      </c>
      <c r="H23" s="88">
        <f t="shared" ref="H23:J23" si="3">H21-H22</f>
        <v>0</v>
      </c>
      <c r="I23" s="88">
        <f t="shared" si="3"/>
        <v>0</v>
      </c>
      <c r="J23" s="88">
        <f t="shared" si="3"/>
        <v>0</v>
      </c>
      <c r="K23" s="89">
        <v>0</v>
      </c>
      <c r="L23" s="89">
        <v>0</v>
      </c>
    </row>
    <row r="24" spans="1:49" s="29" customFormat="1" ht="15" customHeight="1" x14ac:dyDescent="0.25">
      <c r="A24"/>
      <c r="B24" s="110" t="s">
        <v>5</v>
      </c>
      <c r="C24" s="106"/>
      <c r="D24" s="106"/>
      <c r="E24" s="106"/>
      <c r="F24" s="106"/>
      <c r="G24" s="85">
        <v>0</v>
      </c>
      <c r="H24" s="82">
        <v>0</v>
      </c>
      <c r="I24" s="82">
        <v>0</v>
      </c>
      <c r="J24" s="82">
        <v>0</v>
      </c>
      <c r="K24" s="82"/>
      <c r="L24" s="82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10" t="s">
        <v>26</v>
      </c>
      <c r="C25" s="106"/>
      <c r="D25" s="106"/>
      <c r="E25" s="106"/>
      <c r="F25" s="106"/>
      <c r="G25" s="85">
        <v>0</v>
      </c>
      <c r="H25" s="82">
        <v>0</v>
      </c>
      <c r="I25" s="82">
        <v>0</v>
      </c>
      <c r="J25" s="82">
        <v>0</v>
      </c>
      <c r="K25" s="82"/>
      <c r="L25" s="82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07" t="s">
        <v>28</v>
      </c>
      <c r="C26" s="108"/>
      <c r="D26" s="108"/>
      <c r="E26" s="108"/>
      <c r="F26" s="109"/>
      <c r="G26" s="90">
        <f>G24+G25</f>
        <v>0</v>
      </c>
      <c r="H26" s="90">
        <f t="shared" ref="H26:J26" si="4">H24+H25</f>
        <v>0</v>
      </c>
      <c r="I26" s="90">
        <f t="shared" si="4"/>
        <v>0</v>
      </c>
      <c r="J26" s="90">
        <f t="shared" si="4"/>
        <v>0</v>
      </c>
      <c r="K26" s="89">
        <v>0</v>
      </c>
      <c r="L26" s="89">
        <v>0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100" t="s">
        <v>29</v>
      </c>
      <c r="C27" s="100"/>
      <c r="D27" s="100"/>
      <c r="E27" s="100"/>
      <c r="F27" s="100"/>
      <c r="G27" s="90">
        <f>G16+G26</f>
        <v>0</v>
      </c>
      <c r="H27" s="90">
        <f t="shared" ref="H27:J27" si="5">H16+H26</f>
        <v>0</v>
      </c>
      <c r="I27" s="90">
        <f t="shared" si="5"/>
        <v>0</v>
      </c>
      <c r="J27" s="90">
        <f t="shared" si="5"/>
        <v>0</v>
      </c>
      <c r="K27" s="89">
        <v>0</v>
      </c>
      <c r="L27" s="89">
        <v>0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7:F7"/>
    <mergeCell ref="B18:F18"/>
    <mergeCell ref="B19:F19"/>
    <mergeCell ref="B20:F20"/>
    <mergeCell ref="B21:F21"/>
    <mergeCell ref="B27:F27"/>
    <mergeCell ref="B14:F14"/>
    <mergeCell ref="B16:F16"/>
    <mergeCell ref="B13:F13"/>
    <mergeCell ref="B26:F26"/>
    <mergeCell ref="B23:F23"/>
    <mergeCell ref="B24:F24"/>
    <mergeCell ref="B25:F2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L71"/>
  <sheetViews>
    <sheetView zoomScale="90" zoomScaleNormal="90" workbookViewId="0">
      <selection activeCell="H66" sqref="H6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1" t="s">
        <v>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111" t="s">
        <v>25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111" t="s">
        <v>15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22" t="s">
        <v>3</v>
      </c>
      <c r="C8" s="123"/>
      <c r="D8" s="123"/>
      <c r="E8" s="123"/>
      <c r="F8" s="124"/>
      <c r="G8" s="28" t="s">
        <v>45</v>
      </c>
      <c r="H8" s="28" t="s">
        <v>42</v>
      </c>
      <c r="I8" s="28" t="s">
        <v>43</v>
      </c>
      <c r="J8" s="28" t="s">
        <v>46</v>
      </c>
      <c r="K8" s="28" t="s">
        <v>6</v>
      </c>
      <c r="L8" s="28" t="s">
        <v>22</v>
      </c>
    </row>
    <row r="9" spans="2:12" x14ac:dyDescent="0.25">
      <c r="B9" s="125">
        <v>1</v>
      </c>
      <c r="C9" s="126"/>
      <c r="D9" s="126"/>
      <c r="E9" s="126"/>
      <c r="F9" s="127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3"/>
      <c r="C10" s="64"/>
      <c r="D10" s="65"/>
      <c r="E10" s="66"/>
      <c r="F10" s="58" t="s">
        <v>37</v>
      </c>
      <c r="G10" s="63">
        <f t="shared" ref="G10:J12" si="0">G11</f>
        <v>1705930.73</v>
      </c>
      <c r="H10" s="63">
        <f t="shared" si="0"/>
        <v>2213017</v>
      </c>
      <c r="I10" s="63">
        <f t="shared" si="0"/>
        <v>2037651</v>
      </c>
      <c r="J10" s="63">
        <f t="shared" si="0"/>
        <v>2037084.63</v>
      </c>
      <c r="K10" s="67">
        <f t="shared" ref="K10:K15" si="1">(J10*100)/G10</f>
        <v>119.41191949804433</v>
      </c>
      <c r="L10" s="67">
        <f t="shared" ref="L10:L15" si="2">(J10*100)/I10</f>
        <v>99.972204759303722</v>
      </c>
    </row>
    <row r="11" spans="2:12" x14ac:dyDescent="0.25">
      <c r="B11" s="63" t="s">
        <v>49</v>
      </c>
      <c r="C11" s="63"/>
      <c r="D11" s="63"/>
      <c r="E11" s="63"/>
      <c r="F11" s="63" t="s">
        <v>50</v>
      </c>
      <c r="G11" s="63">
        <f t="shared" si="0"/>
        <v>1705930.73</v>
      </c>
      <c r="H11" s="63">
        <f t="shared" si="0"/>
        <v>2213017</v>
      </c>
      <c r="I11" s="63">
        <f t="shared" si="0"/>
        <v>2037651</v>
      </c>
      <c r="J11" s="63">
        <f t="shared" si="0"/>
        <v>2037084.63</v>
      </c>
      <c r="K11" s="63">
        <f t="shared" si="1"/>
        <v>119.41191949804433</v>
      </c>
      <c r="L11" s="63">
        <f t="shared" si="2"/>
        <v>99.972204759303722</v>
      </c>
    </row>
    <row r="12" spans="2:12" x14ac:dyDescent="0.25">
      <c r="B12" s="63"/>
      <c r="C12" s="63" t="s">
        <v>51</v>
      </c>
      <c r="D12" s="63"/>
      <c r="E12" s="63"/>
      <c r="F12" s="63" t="s">
        <v>52</v>
      </c>
      <c r="G12" s="63">
        <f t="shared" si="0"/>
        <v>1705930.73</v>
      </c>
      <c r="H12" s="63">
        <f t="shared" si="0"/>
        <v>2213017</v>
      </c>
      <c r="I12" s="63">
        <f t="shared" si="0"/>
        <v>2037651</v>
      </c>
      <c r="J12" s="63">
        <f t="shared" si="0"/>
        <v>2037084.63</v>
      </c>
      <c r="K12" s="63">
        <f t="shared" si="1"/>
        <v>119.41191949804433</v>
      </c>
      <c r="L12" s="63">
        <f t="shared" si="2"/>
        <v>99.972204759303722</v>
      </c>
    </row>
    <row r="13" spans="2:12" x14ac:dyDescent="0.25">
      <c r="B13" s="63"/>
      <c r="C13" s="63"/>
      <c r="D13" s="63" t="s">
        <v>53</v>
      </c>
      <c r="E13" s="63"/>
      <c r="F13" s="63" t="s">
        <v>54</v>
      </c>
      <c r="G13" s="63">
        <f>G14+G15</f>
        <v>1705930.73</v>
      </c>
      <c r="H13" s="63">
        <f>H14+H15</f>
        <v>2213017</v>
      </c>
      <c r="I13" s="63">
        <f>I14+I15</f>
        <v>2037651</v>
      </c>
      <c r="J13" s="63">
        <f>J14+J15</f>
        <v>2037084.63</v>
      </c>
      <c r="K13" s="63">
        <f t="shared" si="1"/>
        <v>119.41191949804433</v>
      </c>
      <c r="L13" s="63">
        <f t="shared" si="2"/>
        <v>99.972204759303722</v>
      </c>
    </row>
    <row r="14" spans="2:12" x14ac:dyDescent="0.25">
      <c r="B14" s="64"/>
      <c r="C14" s="64"/>
      <c r="D14" s="64"/>
      <c r="E14" s="64" t="s">
        <v>55</v>
      </c>
      <c r="F14" s="64" t="s">
        <v>56</v>
      </c>
      <c r="G14" s="64">
        <v>1700239.06</v>
      </c>
      <c r="H14" s="64">
        <v>2149017</v>
      </c>
      <c r="I14" s="64">
        <v>2016086</v>
      </c>
      <c r="J14" s="64">
        <v>2015520.64</v>
      </c>
      <c r="K14" s="64">
        <f t="shared" si="1"/>
        <v>118.54336766031007</v>
      </c>
      <c r="L14" s="64">
        <f t="shared" si="2"/>
        <v>99.971957545461848</v>
      </c>
    </row>
    <row r="15" spans="2:12" x14ac:dyDescent="0.25">
      <c r="B15" s="64"/>
      <c r="C15" s="64"/>
      <c r="D15" s="64"/>
      <c r="E15" s="64" t="s">
        <v>57</v>
      </c>
      <c r="F15" s="64" t="s">
        <v>58</v>
      </c>
      <c r="G15" s="64">
        <v>5691.67</v>
      </c>
      <c r="H15" s="64">
        <v>64000</v>
      </c>
      <c r="I15" s="64">
        <v>21565</v>
      </c>
      <c r="J15" s="64">
        <v>21563.99</v>
      </c>
      <c r="K15" s="64">
        <f t="shared" si="1"/>
        <v>378.86929495209665</v>
      </c>
      <c r="L15" s="64">
        <f t="shared" si="2"/>
        <v>99.995316485045208</v>
      </c>
    </row>
    <row r="16" spans="2:12" x14ac:dyDescent="0.25">
      <c r="F16" s="35"/>
    </row>
    <row r="17" spans="2:12" x14ac:dyDescent="0.25">
      <c r="F17" s="35"/>
    </row>
    <row r="18" spans="2:12" ht="36.75" customHeight="1" x14ac:dyDescent="0.25">
      <c r="B18" s="122" t="s">
        <v>3</v>
      </c>
      <c r="C18" s="123"/>
      <c r="D18" s="123"/>
      <c r="E18" s="123"/>
      <c r="F18" s="124"/>
      <c r="G18" s="28" t="s">
        <v>45</v>
      </c>
      <c r="H18" s="28" t="s">
        <v>42</v>
      </c>
      <c r="I18" s="28" t="s">
        <v>43</v>
      </c>
      <c r="J18" s="28" t="s">
        <v>46</v>
      </c>
      <c r="K18" s="28" t="s">
        <v>6</v>
      </c>
      <c r="L18" s="28" t="s">
        <v>22</v>
      </c>
    </row>
    <row r="19" spans="2:12" x14ac:dyDescent="0.25">
      <c r="B19" s="125">
        <v>1</v>
      </c>
      <c r="C19" s="126"/>
      <c r="D19" s="126"/>
      <c r="E19" s="126"/>
      <c r="F19" s="127"/>
      <c r="G19" s="30">
        <v>2</v>
      </c>
      <c r="H19" s="30">
        <v>3</v>
      </c>
      <c r="I19" s="30">
        <v>4</v>
      </c>
      <c r="J19" s="30">
        <v>5</v>
      </c>
      <c r="K19" s="30" t="s">
        <v>13</v>
      </c>
      <c r="L19" s="30" t="s">
        <v>14</v>
      </c>
    </row>
    <row r="20" spans="2:12" x14ac:dyDescent="0.25">
      <c r="B20" s="63"/>
      <c r="C20" s="64"/>
      <c r="D20" s="65"/>
      <c r="E20" s="66"/>
      <c r="F20" s="8" t="s">
        <v>21</v>
      </c>
      <c r="G20" s="63">
        <f>G21+G63</f>
        <v>1705930.7300000002</v>
      </c>
      <c r="H20" s="63">
        <f>H21+H63</f>
        <v>2213017</v>
      </c>
      <c r="I20" s="63">
        <f>I21+I63</f>
        <v>2037651</v>
      </c>
      <c r="J20" s="63">
        <f>J21+J63</f>
        <v>2037084.6300000001</v>
      </c>
      <c r="K20" s="68">
        <f t="shared" ref="K20:K51" si="3">(J20*100)/G20</f>
        <v>119.41191949804431</v>
      </c>
      <c r="L20" s="68">
        <f t="shared" ref="L20:L51" si="4">(J20*100)/I20</f>
        <v>99.972204759303722</v>
      </c>
    </row>
    <row r="21" spans="2:12" x14ac:dyDescent="0.25">
      <c r="B21" s="63" t="s">
        <v>59</v>
      </c>
      <c r="C21" s="63"/>
      <c r="D21" s="63"/>
      <c r="E21" s="63"/>
      <c r="F21" s="63" t="s">
        <v>60</v>
      </c>
      <c r="G21" s="63">
        <f>G22+G30+G58</f>
        <v>1700239.0600000003</v>
      </c>
      <c r="H21" s="63">
        <f>H22+H30+H58</f>
        <v>2149017</v>
      </c>
      <c r="I21" s="63">
        <f>I22+I30+I58</f>
        <v>2016086</v>
      </c>
      <c r="J21" s="63">
        <f>J22+J30+J58</f>
        <v>2015520.6400000001</v>
      </c>
      <c r="K21" s="63">
        <f t="shared" si="3"/>
        <v>118.54336766031005</v>
      </c>
      <c r="L21" s="63">
        <f t="shared" si="4"/>
        <v>99.971957545461848</v>
      </c>
    </row>
    <row r="22" spans="2:12" x14ac:dyDescent="0.25">
      <c r="B22" s="63"/>
      <c r="C22" s="63" t="s">
        <v>61</v>
      </c>
      <c r="D22" s="63"/>
      <c r="E22" s="63"/>
      <c r="F22" s="63" t="s">
        <v>62</v>
      </c>
      <c r="G22" s="63">
        <f>G23+G26+G28</f>
        <v>1527663.1200000003</v>
      </c>
      <c r="H22" s="63">
        <f>H23+H26+H28</f>
        <v>1886017</v>
      </c>
      <c r="I22" s="63">
        <f>I23+I26+I28</f>
        <v>1839808</v>
      </c>
      <c r="J22" s="63">
        <f>J23+J26+J28</f>
        <v>1839595.6500000001</v>
      </c>
      <c r="K22" s="63">
        <f t="shared" si="3"/>
        <v>120.41893437867373</v>
      </c>
      <c r="L22" s="63">
        <f t="shared" si="4"/>
        <v>99.988458034751446</v>
      </c>
    </row>
    <row r="23" spans="2:12" x14ac:dyDescent="0.25">
      <c r="B23" s="63"/>
      <c r="C23" s="63"/>
      <c r="D23" s="63" t="s">
        <v>63</v>
      </c>
      <c r="E23" s="63"/>
      <c r="F23" s="63" t="s">
        <v>64</v>
      </c>
      <c r="G23" s="63">
        <f>G24+G25</f>
        <v>1286427.2200000002</v>
      </c>
      <c r="H23" s="63">
        <f>H24+H25</f>
        <v>1580000</v>
      </c>
      <c r="I23" s="63">
        <f>I24+I25</f>
        <v>1550514</v>
      </c>
      <c r="J23" s="63">
        <f>J24+J25</f>
        <v>1550408.1700000002</v>
      </c>
      <c r="K23" s="63">
        <f t="shared" si="3"/>
        <v>120.52047297320091</v>
      </c>
      <c r="L23" s="63">
        <f t="shared" si="4"/>
        <v>99.993174521481265</v>
      </c>
    </row>
    <row r="24" spans="2:12" x14ac:dyDescent="0.25">
      <c r="B24" s="64"/>
      <c r="C24" s="64"/>
      <c r="D24" s="64"/>
      <c r="E24" s="64" t="s">
        <v>65</v>
      </c>
      <c r="F24" s="64" t="s">
        <v>66</v>
      </c>
      <c r="G24" s="64">
        <v>1279744.1100000001</v>
      </c>
      <c r="H24" s="64">
        <v>1570000</v>
      </c>
      <c r="I24" s="64">
        <v>1542400</v>
      </c>
      <c r="J24" s="64">
        <v>1542294.3</v>
      </c>
      <c r="K24" s="64">
        <f t="shared" si="3"/>
        <v>120.51583499766996</v>
      </c>
      <c r="L24" s="64">
        <f t="shared" si="4"/>
        <v>99.99314704356847</v>
      </c>
    </row>
    <row r="25" spans="2:12" x14ac:dyDescent="0.25">
      <c r="B25" s="64"/>
      <c r="C25" s="64"/>
      <c r="D25" s="64"/>
      <c r="E25" s="64" t="s">
        <v>67</v>
      </c>
      <c r="F25" s="64" t="s">
        <v>68</v>
      </c>
      <c r="G25" s="64">
        <v>6683.11</v>
      </c>
      <c r="H25" s="64">
        <v>10000</v>
      </c>
      <c r="I25" s="64">
        <v>8114</v>
      </c>
      <c r="J25" s="64">
        <v>8113.87</v>
      </c>
      <c r="K25" s="64">
        <f t="shared" si="3"/>
        <v>121.40859569870914</v>
      </c>
      <c r="L25" s="64">
        <f t="shared" si="4"/>
        <v>99.998397830909539</v>
      </c>
    </row>
    <row r="26" spans="2:12" x14ac:dyDescent="0.25">
      <c r="B26" s="63"/>
      <c r="C26" s="63"/>
      <c r="D26" s="63" t="s">
        <v>69</v>
      </c>
      <c r="E26" s="63"/>
      <c r="F26" s="63" t="s">
        <v>70</v>
      </c>
      <c r="G26" s="63">
        <f>G27</f>
        <v>33559.620000000003</v>
      </c>
      <c r="H26" s="63">
        <f>H27</f>
        <v>42000</v>
      </c>
      <c r="I26" s="63">
        <f>I27</f>
        <v>38777</v>
      </c>
      <c r="J26" s="63">
        <f>J27</f>
        <v>38776.53</v>
      </c>
      <c r="K26" s="63">
        <f t="shared" si="3"/>
        <v>115.54519985625581</v>
      </c>
      <c r="L26" s="63">
        <f t="shared" si="4"/>
        <v>99.998787941305409</v>
      </c>
    </row>
    <row r="27" spans="2:12" x14ac:dyDescent="0.25">
      <c r="B27" s="64"/>
      <c r="C27" s="64"/>
      <c r="D27" s="64"/>
      <c r="E27" s="64" t="s">
        <v>71</v>
      </c>
      <c r="F27" s="64" t="s">
        <v>70</v>
      </c>
      <c r="G27" s="64">
        <v>33559.620000000003</v>
      </c>
      <c r="H27" s="64">
        <v>42000</v>
      </c>
      <c r="I27" s="64">
        <v>38777</v>
      </c>
      <c r="J27" s="64">
        <v>38776.53</v>
      </c>
      <c r="K27" s="64">
        <f t="shared" si="3"/>
        <v>115.54519985625581</v>
      </c>
      <c r="L27" s="64">
        <f t="shared" si="4"/>
        <v>99.998787941305409</v>
      </c>
    </row>
    <row r="28" spans="2:12" x14ac:dyDescent="0.25">
      <c r="B28" s="63"/>
      <c r="C28" s="63"/>
      <c r="D28" s="63" t="s">
        <v>72</v>
      </c>
      <c r="E28" s="63"/>
      <c r="F28" s="63" t="s">
        <v>73</v>
      </c>
      <c r="G28" s="63">
        <f>G29</f>
        <v>207676.28</v>
      </c>
      <c r="H28" s="63">
        <f>H29</f>
        <v>264017</v>
      </c>
      <c r="I28" s="63">
        <f>I29</f>
        <v>250517</v>
      </c>
      <c r="J28" s="63">
        <f>J29</f>
        <v>250410.95</v>
      </c>
      <c r="K28" s="63">
        <f t="shared" si="3"/>
        <v>120.57754019862067</v>
      </c>
      <c r="L28" s="63">
        <f t="shared" si="4"/>
        <v>99.957667543520003</v>
      </c>
    </row>
    <row r="29" spans="2:12" x14ac:dyDescent="0.25">
      <c r="B29" s="64"/>
      <c r="C29" s="64"/>
      <c r="D29" s="64"/>
      <c r="E29" s="64" t="s">
        <v>74</v>
      </c>
      <c r="F29" s="64" t="s">
        <v>75</v>
      </c>
      <c r="G29" s="64">
        <v>207676.28</v>
      </c>
      <c r="H29" s="64">
        <v>264017</v>
      </c>
      <c r="I29" s="64">
        <v>250517</v>
      </c>
      <c r="J29" s="64">
        <v>250410.95</v>
      </c>
      <c r="K29" s="64">
        <f t="shared" si="3"/>
        <v>120.57754019862067</v>
      </c>
      <c r="L29" s="64">
        <f t="shared" si="4"/>
        <v>99.957667543520003</v>
      </c>
    </row>
    <row r="30" spans="2:12" x14ac:dyDescent="0.25">
      <c r="B30" s="63"/>
      <c r="C30" s="63" t="s">
        <v>76</v>
      </c>
      <c r="D30" s="63"/>
      <c r="E30" s="63"/>
      <c r="F30" s="63" t="s">
        <v>77</v>
      </c>
      <c r="G30" s="63">
        <f>G31+G35+G40+G50+G52</f>
        <v>171679.99</v>
      </c>
      <c r="H30" s="63">
        <f>H31+H35+H40+H50+H52</f>
        <v>260500</v>
      </c>
      <c r="I30" s="63">
        <f>I31+I35+I40+I50+I52</f>
        <v>175375</v>
      </c>
      <c r="J30" s="63">
        <f>J31+J35+J40+J50+J52</f>
        <v>175023.43</v>
      </c>
      <c r="K30" s="63">
        <f t="shared" si="3"/>
        <v>101.94748380402399</v>
      </c>
      <c r="L30" s="63">
        <f t="shared" si="4"/>
        <v>99.799532430506062</v>
      </c>
    </row>
    <row r="31" spans="2:12" x14ac:dyDescent="0.25">
      <c r="B31" s="63"/>
      <c r="C31" s="63"/>
      <c r="D31" s="63" t="s">
        <v>78</v>
      </c>
      <c r="E31" s="63"/>
      <c r="F31" s="63" t="s">
        <v>79</v>
      </c>
      <c r="G31" s="63">
        <f>G32+G33+G34</f>
        <v>55330.95</v>
      </c>
      <c r="H31" s="63">
        <f>H32+H33+H34</f>
        <v>80000</v>
      </c>
      <c r="I31" s="63">
        <f>I32+I33+I34</f>
        <v>54024</v>
      </c>
      <c r="J31" s="63">
        <f>J32+J33+J34</f>
        <v>54023.049999999996</v>
      </c>
      <c r="K31" s="63">
        <f t="shared" si="3"/>
        <v>97.63622348793939</v>
      </c>
      <c r="L31" s="63">
        <f t="shared" si="4"/>
        <v>99.998241522286392</v>
      </c>
    </row>
    <row r="32" spans="2:12" x14ac:dyDescent="0.25">
      <c r="B32" s="64"/>
      <c r="C32" s="64"/>
      <c r="D32" s="64"/>
      <c r="E32" s="64" t="s">
        <v>80</v>
      </c>
      <c r="F32" s="64" t="s">
        <v>81</v>
      </c>
      <c r="G32" s="64">
        <v>12363.11</v>
      </c>
      <c r="H32" s="64">
        <v>20000</v>
      </c>
      <c r="I32" s="64">
        <v>8716</v>
      </c>
      <c r="J32" s="64">
        <v>8715.6</v>
      </c>
      <c r="K32" s="64">
        <f t="shared" si="3"/>
        <v>70.496824828057015</v>
      </c>
      <c r="L32" s="64">
        <f t="shared" si="4"/>
        <v>99.995410738871044</v>
      </c>
    </row>
    <row r="33" spans="2:12" x14ac:dyDescent="0.25">
      <c r="B33" s="64"/>
      <c r="C33" s="64"/>
      <c r="D33" s="64"/>
      <c r="E33" s="64" t="s">
        <v>82</v>
      </c>
      <c r="F33" s="64" t="s">
        <v>83</v>
      </c>
      <c r="G33" s="64">
        <v>39515.339999999997</v>
      </c>
      <c r="H33" s="64">
        <v>50000</v>
      </c>
      <c r="I33" s="64">
        <v>42568</v>
      </c>
      <c r="J33" s="64">
        <v>42567.45</v>
      </c>
      <c r="K33" s="64">
        <f t="shared" si="3"/>
        <v>107.72386116379109</v>
      </c>
      <c r="L33" s="64">
        <f t="shared" si="4"/>
        <v>99.998707949633527</v>
      </c>
    </row>
    <row r="34" spans="2:12" x14ac:dyDescent="0.25">
      <c r="B34" s="64"/>
      <c r="C34" s="64"/>
      <c r="D34" s="64"/>
      <c r="E34" s="64" t="s">
        <v>84</v>
      </c>
      <c r="F34" s="64" t="s">
        <v>85</v>
      </c>
      <c r="G34" s="64">
        <v>3452.5</v>
      </c>
      <c r="H34" s="64">
        <v>10000</v>
      </c>
      <c r="I34" s="64">
        <v>2740</v>
      </c>
      <c r="J34" s="64">
        <v>2740</v>
      </c>
      <c r="K34" s="64">
        <f t="shared" si="3"/>
        <v>79.362780593772627</v>
      </c>
      <c r="L34" s="64">
        <f t="shared" si="4"/>
        <v>100</v>
      </c>
    </row>
    <row r="35" spans="2:12" x14ac:dyDescent="0.25">
      <c r="B35" s="63"/>
      <c r="C35" s="63"/>
      <c r="D35" s="63" t="s">
        <v>86</v>
      </c>
      <c r="E35" s="63"/>
      <c r="F35" s="63" t="s">
        <v>87</v>
      </c>
      <c r="G35" s="63">
        <f>G36+G37+G38+G39</f>
        <v>40921.17</v>
      </c>
      <c r="H35" s="63">
        <f>H36+H37+H38+H39</f>
        <v>74000</v>
      </c>
      <c r="I35" s="63">
        <f>I36+I37+I38+I39</f>
        <v>53841</v>
      </c>
      <c r="J35" s="63">
        <f>J36+J37+J38+J39</f>
        <v>53779.869999999995</v>
      </c>
      <c r="K35" s="63">
        <f t="shared" si="3"/>
        <v>131.42309958390732</v>
      </c>
      <c r="L35" s="63">
        <f t="shared" si="4"/>
        <v>99.886461989933323</v>
      </c>
    </row>
    <row r="36" spans="2:12" x14ac:dyDescent="0.25">
      <c r="B36" s="64"/>
      <c r="C36" s="64"/>
      <c r="D36" s="64"/>
      <c r="E36" s="64" t="s">
        <v>88</v>
      </c>
      <c r="F36" s="64" t="s">
        <v>89</v>
      </c>
      <c r="G36" s="64">
        <v>18768.16</v>
      </c>
      <c r="H36" s="64">
        <v>30000</v>
      </c>
      <c r="I36" s="64">
        <v>20270</v>
      </c>
      <c r="J36" s="64">
        <v>20269.86</v>
      </c>
      <c r="K36" s="64">
        <f t="shared" si="3"/>
        <v>108.00131712432119</v>
      </c>
      <c r="L36" s="64">
        <f t="shared" si="4"/>
        <v>99.999309324124326</v>
      </c>
    </row>
    <row r="37" spans="2:12" x14ac:dyDescent="0.25">
      <c r="B37" s="64"/>
      <c r="C37" s="64"/>
      <c r="D37" s="64"/>
      <c r="E37" s="64" t="s">
        <v>90</v>
      </c>
      <c r="F37" s="64" t="s">
        <v>91</v>
      </c>
      <c r="G37" s="64">
        <v>15153.01</v>
      </c>
      <c r="H37" s="64">
        <v>37000</v>
      </c>
      <c r="I37" s="64">
        <v>32100</v>
      </c>
      <c r="J37" s="64">
        <v>32039.23</v>
      </c>
      <c r="K37" s="64">
        <f t="shared" si="3"/>
        <v>211.43805752124496</v>
      </c>
      <c r="L37" s="64">
        <f t="shared" si="4"/>
        <v>99.810685358255455</v>
      </c>
    </row>
    <row r="38" spans="2:12" x14ac:dyDescent="0.25">
      <c r="B38" s="64"/>
      <c r="C38" s="64"/>
      <c r="D38" s="64"/>
      <c r="E38" s="64" t="s">
        <v>92</v>
      </c>
      <c r="F38" s="64" t="s">
        <v>93</v>
      </c>
      <c r="G38" s="64">
        <v>5000</v>
      </c>
      <c r="H38" s="64">
        <v>5000</v>
      </c>
      <c r="I38" s="64">
        <v>959</v>
      </c>
      <c r="J38" s="64">
        <v>958.79</v>
      </c>
      <c r="K38" s="64">
        <f t="shared" si="3"/>
        <v>19.175799999999999</v>
      </c>
      <c r="L38" s="64">
        <f t="shared" si="4"/>
        <v>99.978102189781026</v>
      </c>
    </row>
    <row r="39" spans="2:12" x14ac:dyDescent="0.25">
      <c r="B39" s="64"/>
      <c r="C39" s="64"/>
      <c r="D39" s="64"/>
      <c r="E39" s="64" t="s">
        <v>94</v>
      </c>
      <c r="F39" s="64" t="s">
        <v>95</v>
      </c>
      <c r="G39" s="64">
        <v>2000</v>
      </c>
      <c r="H39" s="64">
        <v>2000</v>
      </c>
      <c r="I39" s="64">
        <v>512</v>
      </c>
      <c r="J39" s="64">
        <v>511.99</v>
      </c>
      <c r="K39" s="64">
        <f t="shared" si="3"/>
        <v>25.599499999999999</v>
      </c>
      <c r="L39" s="64">
        <f t="shared" si="4"/>
        <v>99.998046875</v>
      </c>
    </row>
    <row r="40" spans="2:12" x14ac:dyDescent="0.25">
      <c r="B40" s="63"/>
      <c r="C40" s="63"/>
      <c r="D40" s="63" t="s">
        <v>96</v>
      </c>
      <c r="E40" s="63"/>
      <c r="F40" s="63" t="s">
        <v>97</v>
      </c>
      <c r="G40" s="63">
        <f>G41+G42+G43+G44+G45+G46+G47+G48+G49</f>
        <v>69635.739999999991</v>
      </c>
      <c r="H40" s="63">
        <f>H41+H42+H43+H44+H45+H46+H47+H48+H49</f>
        <v>90500</v>
      </c>
      <c r="I40" s="63">
        <f>I41+I42+I43+I44+I45+I46+I47+I48+I49</f>
        <v>59566</v>
      </c>
      <c r="J40" s="63">
        <f>J41+J42+J43+J44+J45+J46+J47+J48+J49</f>
        <v>59323.520000000004</v>
      </c>
      <c r="K40" s="63">
        <f t="shared" si="3"/>
        <v>85.191196359800315</v>
      </c>
      <c r="L40" s="63">
        <f t="shared" si="4"/>
        <v>99.59292213678944</v>
      </c>
    </row>
    <row r="41" spans="2:12" x14ac:dyDescent="0.25">
      <c r="B41" s="64"/>
      <c r="C41" s="64"/>
      <c r="D41" s="64"/>
      <c r="E41" s="64" t="s">
        <v>98</v>
      </c>
      <c r="F41" s="64" t="s">
        <v>99</v>
      </c>
      <c r="G41" s="64">
        <v>20000</v>
      </c>
      <c r="H41" s="64">
        <v>28000</v>
      </c>
      <c r="I41" s="64">
        <v>17570</v>
      </c>
      <c r="J41" s="64">
        <v>17569.5</v>
      </c>
      <c r="K41" s="64">
        <f t="shared" si="3"/>
        <v>87.847499999999997</v>
      </c>
      <c r="L41" s="64">
        <f t="shared" si="4"/>
        <v>99.997154240182127</v>
      </c>
    </row>
    <row r="42" spans="2:12" x14ac:dyDescent="0.25">
      <c r="B42" s="64"/>
      <c r="C42" s="64"/>
      <c r="D42" s="64"/>
      <c r="E42" s="64" t="s">
        <v>100</v>
      </c>
      <c r="F42" s="64" t="s">
        <v>101</v>
      </c>
      <c r="G42" s="64">
        <v>1320.22</v>
      </c>
      <c r="H42" s="64">
        <v>10000</v>
      </c>
      <c r="I42" s="64">
        <v>2789</v>
      </c>
      <c r="J42" s="64">
        <v>2788.48</v>
      </c>
      <c r="K42" s="64">
        <f t="shared" si="3"/>
        <v>211.21328263471239</v>
      </c>
      <c r="L42" s="64">
        <f t="shared" si="4"/>
        <v>99.981355324489058</v>
      </c>
    </row>
    <row r="43" spans="2:12" x14ac:dyDescent="0.25">
      <c r="B43" s="64"/>
      <c r="C43" s="64"/>
      <c r="D43" s="64"/>
      <c r="E43" s="64" t="s">
        <v>102</v>
      </c>
      <c r="F43" s="64" t="s">
        <v>103</v>
      </c>
      <c r="G43" s="64">
        <v>6340</v>
      </c>
      <c r="H43" s="64">
        <v>5000</v>
      </c>
      <c r="I43" s="64">
        <v>972</v>
      </c>
      <c r="J43" s="64">
        <v>971.18</v>
      </c>
      <c r="K43" s="64">
        <f t="shared" si="3"/>
        <v>15.318296529968455</v>
      </c>
      <c r="L43" s="64">
        <f t="shared" si="4"/>
        <v>99.915637860082299</v>
      </c>
    </row>
    <row r="44" spans="2:12" x14ac:dyDescent="0.25">
      <c r="B44" s="64"/>
      <c r="C44" s="64"/>
      <c r="D44" s="64"/>
      <c r="E44" s="64" t="s">
        <v>104</v>
      </c>
      <c r="F44" s="64" t="s">
        <v>105</v>
      </c>
      <c r="G44" s="64">
        <v>5570.46</v>
      </c>
      <c r="H44" s="64">
        <v>10000</v>
      </c>
      <c r="I44" s="64">
        <v>5700</v>
      </c>
      <c r="J44" s="64">
        <v>5691.37</v>
      </c>
      <c r="K44" s="64">
        <f t="shared" si="3"/>
        <v>102.17055683013611</v>
      </c>
      <c r="L44" s="64">
        <f t="shared" si="4"/>
        <v>99.848596491228065</v>
      </c>
    </row>
    <row r="45" spans="2:12" x14ac:dyDescent="0.25">
      <c r="B45" s="64"/>
      <c r="C45" s="64"/>
      <c r="D45" s="64"/>
      <c r="E45" s="64" t="s">
        <v>106</v>
      </c>
      <c r="F45" s="64" t="s">
        <v>107</v>
      </c>
      <c r="G45" s="64">
        <v>17000</v>
      </c>
      <c r="H45" s="64">
        <v>20000</v>
      </c>
      <c r="I45" s="64">
        <v>15184</v>
      </c>
      <c r="J45" s="64">
        <v>15183.75</v>
      </c>
      <c r="K45" s="64">
        <f t="shared" si="3"/>
        <v>89.316176470588232</v>
      </c>
      <c r="L45" s="64">
        <f t="shared" si="4"/>
        <v>99.998353530031608</v>
      </c>
    </row>
    <row r="46" spans="2:12" x14ac:dyDescent="0.25">
      <c r="B46" s="64"/>
      <c r="C46" s="64"/>
      <c r="D46" s="64"/>
      <c r="E46" s="64" t="s">
        <v>108</v>
      </c>
      <c r="F46" s="64" t="s">
        <v>109</v>
      </c>
      <c r="G46" s="64">
        <v>2000</v>
      </c>
      <c r="H46" s="64">
        <v>5000</v>
      </c>
      <c r="I46" s="64">
        <v>2002</v>
      </c>
      <c r="J46" s="64">
        <v>1771.51</v>
      </c>
      <c r="K46" s="64">
        <f t="shared" si="3"/>
        <v>88.575500000000005</v>
      </c>
      <c r="L46" s="64">
        <f t="shared" si="4"/>
        <v>88.487012987012989</v>
      </c>
    </row>
    <row r="47" spans="2:12" x14ac:dyDescent="0.25">
      <c r="B47" s="64"/>
      <c r="C47" s="64"/>
      <c r="D47" s="64"/>
      <c r="E47" s="64" t="s">
        <v>110</v>
      </c>
      <c r="F47" s="64" t="s">
        <v>111</v>
      </c>
      <c r="G47" s="64">
        <v>17000</v>
      </c>
      <c r="H47" s="64">
        <v>10000</v>
      </c>
      <c r="I47" s="64">
        <v>14673</v>
      </c>
      <c r="J47" s="64">
        <v>14672.01</v>
      </c>
      <c r="K47" s="64">
        <f t="shared" si="3"/>
        <v>86.305941176470583</v>
      </c>
      <c r="L47" s="64">
        <f t="shared" si="4"/>
        <v>99.993252913514624</v>
      </c>
    </row>
    <row r="48" spans="2:12" x14ac:dyDescent="0.25">
      <c r="B48" s="64"/>
      <c r="C48" s="64"/>
      <c r="D48" s="64"/>
      <c r="E48" s="64" t="s">
        <v>112</v>
      </c>
      <c r="F48" s="64" t="s">
        <v>113</v>
      </c>
      <c r="G48" s="64">
        <v>0</v>
      </c>
      <c r="H48" s="64">
        <v>1500</v>
      </c>
      <c r="I48" s="64">
        <v>0</v>
      </c>
      <c r="J48" s="64">
        <v>0</v>
      </c>
      <c r="K48" s="64" t="e">
        <f t="shared" si="3"/>
        <v>#DIV/0!</v>
      </c>
      <c r="L48" s="64" t="e">
        <f t="shared" si="4"/>
        <v>#DIV/0!</v>
      </c>
    </row>
    <row r="49" spans="2:12" x14ac:dyDescent="0.25">
      <c r="B49" s="64"/>
      <c r="C49" s="64"/>
      <c r="D49" s="64"/>
      <c r="E49" s="64" t="s">
        <v>114</v>
      </c>
      <c r="F49" s="64" t="s">
        <v>115</v>
      </c>
      <c r="G49" s="64">
        <v>405.06</v>
      </c>
      <c r="H49" s="64">
        <v>1000</v>
      </c>
      <c r="I49" s="64">
        <v>676</v>
      </c>
      <c r="J49" s="64">
        <v>675.72</v>
      </c>
      <c r="K49" s="64">
        <f t="shared" si="3"/>
        <v>166.81973041030957</v>
      </c>
      <c r="L49" s="64">
        <f t="shared" si="4"/>
        <v>99.958579881656803</v>
      </c>
    </row>
    <row r="50" spans="2:12" x14ac:dyDescent="0.25">
      <c r="B50" s="63"/>
      <c r="C50" s="63"/>
      <c r="D50" s="63" t="s">
        <v>116</v>
      </c>
      <c r="E50" s="63"/>
      <c r="F50" s="63" t="s">
        <v>117</v>
      </c>
      <c r="G50" s="63">
        <f>G51</f>
        <v>0</v>
      </c>
      <c r="H50" s="63">
        <f>H51</f>
        <v>3000</v>
      </c>
      <c r="I50" s="63">
        <f>I51</f>
        <v>0</v>
      </c>
      <c r="J50" s="63">
        <f>J51</f>
        <v>0</v>
      </c>
      <c r="K50" s="63" t="e">
        <f t="shared" si="3"/>
        <v>#DIV/0!</v>
      </c>
      <c r="L50" s="63" t="e">
        <f t="shared" si="4"/>
        <v>#DIV/0!</v>
      </c>
    </row>
    <row r="51" spans="2:12" x14ac:dyDescent="0.25">
      <c r="B51" s="64"/>
      <c r="C51" s="64"/>
      <c r="D51" s="64"/>
      <c r="E51" s="64" t="s">
        <v>118</v>
      </c>
      <c r="F51" s="64" t="s">
        <v>119</v>
      </c>
      <c r="G51" s="64">
        <v>0</v>
      </c>
      <c r="H51" s="64">
        <v>3000</v>
      </c>
      <c r="I51" s="64">
        <v>0</v>
      </c>
      <c r="J51" s="64">
        <v>0</v>
      </c>
      <c r="K51" s="64" t="e">
        <f t="shared" si="3"/>
        <v>#DIV/0!</v>
      </c>
      <c r="L51" s="64" t="e">
        <f t="shared" si="4"/>
        <v>#DIV/0!</v>
      </c>
    </row>
    <row r="52" spans="2:12" x14ac:dyDescent="0.25">
      <c r="B52" s="63"/>
      <c r="C52" s="63"/>
      <c r="D52" s="63" t="s">
        <v>120</v>
      </c>
      <c r="E52" s="63"/>
      <c r="F52" s="63" t="s">
        <v>121</v>
      </c>
      <c r="G52" s="63">
        <f>G53+G54+G55+G56+G57</f>
        <v>5792.13</v>
      </c>
      <c r="H52" s="63">
        <f>H53+H54+H55+H56+H57</f>
        <v>13000</v>
      </c>
      <c r="I52" s="63">
        <f>I53+I54+I55+I56+I57</f>
        <v>7944</v>
      </c>
      <c r="J52" s="63">
        <f>J53+J54+J55+J56+J57</f>
        <v>7896.99</v>
      </c>
      <c r="K52" s="63">
        <f t="shared" ref="K52:K70" si="5">(J52*100)/G52</f>
        <v>136.33999927487815</v>
      </c>
      <c r="L52" s="63">
        <f t="shared" ref="L52:L70" si="6">(J52*100)/I52</f>
        <v>99.408232628398792</v>
      </c>
    </row>
    <row r="53" spans="2:12" x14ac:dyDescent="0.25">
      <c r="B53" s="64"/>
      <c r="C53" s="64"/>
      <c r="D53" s="64"/>
      <c r="E53" s="64" t="s">
        <v>122</v>
      </c>
      <c r="F53" s="64" t="s">
        <v>123</v>
      </c>
      <c r="G53" s="64">
        <v>792.13</v>
      </c>
      <c r="H53" s="64">
        <v>2000</v>
      </c>
      <c r="I53" s="64">
        <v>710</v>
      </c>
      <c r="J53" s="64">
        <v>709.93</v>
      </c>
      <c r="K53" s="64">
        <f t="shared" si="5"/>
        <v>89.622915430548019</v>
      </c>
      <c r="L53" s="64">
        <f t="shared" si="6"/>
        <v>99.990140845070428</v>
      </c>
    </row>
    <row r="54" spans="2:12" x14ac:dyDescent="0.25">
      <c r="B54" s="64"/>
      <c r="C54" s="64"/>
      <c r="D54" s="64"/>
      <c r="E54" s="64" t="s">
        <v>124</v>
      </c>
      <c r="F54" s="64" t="s">
        <v>125</v>
      </c>
      <c r="G54" s="64">
        <v>2000</v>
      </c>
      <c r="H54" s="64">
        <v>6000</v>
      </c>
      <c r="I54" s="64">
        <v>4500</v>
      </c>
      <c r="J54" s="64">
        <v>4490</v>
      </c>
      <c r="K54" s="64">
        <f t="shared" si="5"/>
        <v>224.5</v>
      </c>
      <c r="L54" s="64">
        <f t="shared" si="6"/>
        <v>99.777777777777771</v>
      </c>
    </row>
    <row r="55" spans="2:12" x14ac:dyDescent="0.25">
      <c r="B55" s="64"/>
      <c r="C55" s="64"/>
      <c r="D55" s="64"/>
      <c r="E55" s="64" t="s">
        <v>126</v>
      </c>
      <c r="F55" s="64" t="s">
        <v>127</v>
      </c>
      <c r="G55" s="64">
        <v>2000</v>
      </c>
      <c r="H55" s="64">
        <v>3000</v>
      </c>
      <c r="I55" s="64">
        <v>2134</v>
      </c>
      <c r="J55" s="64">
        <v>2134</v>
      </c>
      <c r="K55" s="64">
        <f t="shared" si="5"/>
        <v>106.7</v>
      </c>
      <c r="L55" s="64">
        <f t="shared" si="6"/>
        <v>100</v>
      </c>
    </row>
    <row r="56" spans="2:12" x14ac:dyDescent="0.25">
      <c r="B56" s="64"/>
      <c r="C56" s="64"/>
      <c r="D56" s="64"/>
      <c r="E56" s="64" t="s">
        <v>128</v>
      </c>
      <c r="F56" s="64" t="s">
        <v>129</v>
      </c>
      <c r="G56" s="64">
        <v>0</v>
      </c>
      <c r="H56" s="64">
        <v>0</v>
      </c>
      <c r="I56" s="64">
        <v>0</v>
      </c>
      <c r="J56" s="64">
        <v>0</v>
      </c>
      <c r="K56" s="64" t="e">
        <f t="shared" si="5"/>
        <v>#DIV/0!</v>
      </c>
      <c r="L56" s="64" t="e">
        <f t="shared" si="6"/>
        <v>#DIV/0!</v>
      </c>
    </row>
    <row r="57" spans="2:12" x14ac:dyDescent="0.25">
      <c r="B57" s="64"/>
      <c r="C57" s="64"/>
      <c r="D57" s="64"/>
      <c r="E57" s="64" t="s">
        <v>130</v>
      </c>
      <c r="F57" s="64" t="s">
        <v>121</v>
      </c>
      <c r="G57" s="64">
        <v>1000</v>
      </c>
      <c r="H57" s="64">
        <v>2000</v>
      </c>
      <c r="I57" s="64">
        <v>600</v>
      </c>
      <c r="J57" s="64">
        <v>563.05999999999995</v>
      </c>
      <c r="K57" s="64">
        <f t="shared" si="5"/>
        <v>56.305999999999997</v>
      </c>
      <c r="L57" s="64">
        <f t="shared" si="6"/>
        <v>93.843333333333334</v>
      </c>
    </row>
    <row r="58" spans="2:12" x14ac:dyDescent="0.25">
      <c r="B58" s="63"/>
      <c r="C58" s="63" t="s">
        <v>131</v>
      </c>
      <c r="D58" s="63"/>
      <c r="E58" s="63"/>
      <c r="F58" s="63" t="s">
        <v>132</v>
      </c>
      <c r="G58" s="63">
        <f>G59+G61</f>
        <v>895.95</v>
      </c>
      <c r="H58" s="63">
        <f>H59+H61</f>
        <v>2500</v>
      </c>
      <c r="I58" s="63">
        <f>I59+I61</f>
        <v>903</v>
      </c>
      <c r="J58" s="63">
        <f>J59+J61</f>
        <v>901.56000000000006</v>
      </c>
      <c r="K58" s="63">
        <f t="shared" si="5"/>
        <v>100.62615101289134</v>
      </c>
      <c r="L58" s="63">
        <f t="shared" si="6"/>
        <v>99.840531561461788</v>
      </c>
    </row>
    <row r="59" spans="2:12" x14ac:dyDescent="0.25">
      <c r="B59" s="63"/>
      <c r="C59" s="63"/>
      <c r="D59" s="63" t="s">
        <v>133</v>
      </c>
      <c r="E59" s="63"/>
      <c r="F59" s="63" t="s">
        <v>134</v>
      </c>
      <c r="G59" s="63">
        <f>G60</f>
        <v>397.85</v>
      </c>
      <c r="H59" s="63">
        <f>H60</f>
        <v>500</v>
      </c>
      <c r="I59" s="63">
        <f>I60</f>
        <v>248</v>
      </c>
      <c r="J59" s="63">
        <f>J60</f>
        <v>247.35</v>
      </c>
      <c r="K59" s="63">
        <f t="shared" si="5"/>
        <v>62.171672740982778</v>
      </c>
      <c r="L59" s="63">
        <f t="shared" si="6"/>
        <v>99.737903225806448</v>
      </c>
    </row>
    <row r="60" spans="2:12" x14ac:dyDescent="0.25">
      <c r="B60" s="64"/>
      <c r="C60" s="64"/>
      <c r="D60" s="64"/>
      <c r="E60" s="64" t="s">
        <v>135</v>
      </c>
      <c r="F60" s="64" t="s">
        <v>136</v>
      </c>
      <c r="G60" s="64">
        <v>397.85</v>
      </c>
      <c r="H60" s="64">
        <v>500</v>
      </c>
      <c r="I60" s="64">
        <v>248</v>
      </c>
      <c r="J60" s="64">
        <v>247.35</v>
      </c>
      <c r="K60" s="64">
        <f t="shared" si="5"/>
        <v>62.171672740982778</v>
      </c>
      <c r="L60" s="64">
        <f t="shared" si="6"/>
        <v>99.737903225806448</v>
      </c>
    </row>
    <row r="61" spans="2:12" x14ac:dyDescent="0.25">
      <c r="B61" s="63"/>
      <c r="C61" s="63"/>
      <c r="D61" s="63" t="s">
        <v>137</v>
      </c>
      <c r="E61" s="63"/>
      <c r="F61" s="63" t="s">
        <v>138</v>
      </c>
      <c r="G61" s="63">
        <f>G62</f>
        <v>498.1</v>
      </c>
      <c r="H61" s="63">
        <f>H62</f>
        <v>2000</v>
      </c>
      <c r="I61" s="63">
        <f>I62</f>
        <v>655</v>
      </c>
      <c r="J61" s="63">
        <f>J62</f>
        <v>654.21</v>
      </c>
      <c r="K61" s="63">
        <f t="shared" si="5"/>
        <v>131.34109616542861</v>
      </c>
      <c r="L61" s="63">
        <f t="shared" si="6"/>
        <v>99.879389312977096</v>
      </c>
    </row>
    <row r="62" spans="2:12" x14ac:dyDescent="0.25">
      <c r="B62" s="64"/>
      <c r="C62" s="64"/>
      <c r="D62" s="64"/>
      <c r="E62" s="64" t="s">
        <v>139</v>
      </c>
      <c r="F62" s="64" t="s">
        <v>140</v>
      </c>
      <c r="G62" s="64">
        <v>498.1</v>
      </c>
      <c r="H62" s="64">
        <v>2000</v>
      </c>
      <c r="I62" s="64">
        <v>655</v>
      </c>
      <c r="J62" s="64">
        <v>654.21</v>
      </c>
      <c r="K62" s="64">
        <f t="shared" si="5"/>
        <v>131.34109616542861</v>
      </c>
      <c r="L62" s="64">
        <f t="shared" si="6"/>
        <v>99.879389312977096</v>
      </c>
    </row>
    <row r="63" spans="2:12" x14ac:dyDescent="0.25">
      <c r="B63" s="63" t="s">
        <v>141</v>
      </c>
      <c r="C63" s="63"/>
      <c r="D63" s="63"/>
      <c r="E63" s="63"/>
      <c r="F63" s="63" t="s">
        <v>142</v>
      </c>
      <c r="G63" s="63">
        <f>G64</f>
        <v>5691.67</v>
      </c>
      <c r="H63" s="63">
        <f>H64</f>
        <v>64000</v>
      </c>
      <c r="I63" s="63">
        <f>I64</f>
        <v>21565</v>
      </c>
      <c r="J63" s="63">
        <f>J64</f>
        <v>21563.989999999998</v>
      </c>
      <c r="K63" s="63">
        <f t="shared" si="5"/>
        <v>378.86929495209665</v>
      </c>
      <c r="L63" s="63">
        <f t="shared" si="6"/>
        <v>99.995316485045208</v>
      </c>
    </row>
    <row r="64" spans="2:12" x14ac:dyDescent="0.25">
      <c r="B64" s="63"/>
      <c r="C64" s="63" t="s">
        <v>143</v>
      </c>
      <c r="D64" s="63"/>
      <c r="E64" s="63"/>
      <c r="F64" s="63" t="s">
        <v>144</v>
      </c>
      <c r="G64" s="63">
        <f>G65+G69</f>
        <v>5691.67</v>
      </c>
      <c r="H64" s="63">
        <f>H65+H69</f>
        <v>64000</v>
      </c>
      <c r="I64" s="63">
        <f>I65+I69</f>
        <v>21565</v>
      </c>
      <c r="J64" s="63">
        <f>J65+J69</f>
        <v>21563.989999999998</v>
      </c>
      <c r="K64" s="63">
        <f t="shared" si="5"/>
        <v>378.86929495209665</v>
      </c>
      <c r="L64" s="63">
        <f t="shared" si="6"/>
        <v>99.995316485045208</v>
      </c>
    </row>
    <row r="65" spans="2:12" x14ac:dyDescent="0.25">
      <c r="B65" s="63"/>
      <c r="C65" s="63"/>
      <c r="D65" s="63" t="s">
        <v>145</v>
      </c>
      <c r="E65" s="63"/>
      <c r="F65" s="63" t="s">
        <v>146</v>
      </c>
      <c r="G65" s="63">
        <f>G66+G67+G68</f>
        <v>0</v>
      </c>
      <c r="H65" s="63">
        <f>H66+H67+H68</f>
        <v>58000</v>
      </c>
      <c r="I65" s="63">
        <f>I66+I67+I68</f>
        <v>15722</v>
      </c>
      <c r="J65" s="63">
        <f>J66+J67+J68</f>
        <v>15721.82</v>
      </c>
      <c r="K65" s="63" t="e">
        <f t="shared" si="5"/>
        <v>#DIV/0!</v>
      </c>
      <c r="L65" s="63">
        <f t="shared" si="6"/>
        <v>99.998855107492687</v>
      </c>
    </row>
    <row r="66" spans="2:12" x14ac:dyDescent="0.25">
      <c r="B66" s="64"/>
      <c r="C66" s="64"/>
      <c r="D66" s="64"/>
      <c r="E66" s="64" t="s">
        <v>147</v>
      </c>
      <c r="F66" s="64" t="s">
        <v>148</v>
      </c>
      <c r="G66" s="64">
        <v>0</v>
      </c>
      <c r="H66" s="64">
        <v>30000</v>
      </c>
      <c r="I66" s="64">
        <v>15722</v>
      </c>
      <c r="J66" s="64">
        <v>15721.82</v>
      </c>
      <c r="K66" s="64" t="e">
        <f t="shared" si="5"/>
        <v>#DIV/0!</v>
      </c>
      <c r="L66" s="64">
        <f t="shared" si="6"/>
        <v>99.998855107492687</v>
      </c>
    </row>
    <row r="67" spans="2:12" x14ac:dyDescent="0.25">
      <c r="B67" s="64"/>
      <c r="C67" s="64"/>
      <c r="D67" s="64"/>
      <c r="E67" s="64" t="s">
        <v>149</v>
      </c>
      <c r="F67" s="64" t="s">
        <v>150</v>
      </c>
      <c r="G67" s="64">
        <v>0</v>
      </c>
      <c r="H67" s="64">
        <v>10000</v>
      </c>
      <c r="I67" s="64">
        <v>0</v>
      </c>
      <c r="J67" s="64">
        <v>0</v>
      </c>
      <c r="K67" s="64" t="e">
        <f t="shared" si="5"/>
        <v>#DIV/0!</v>
      </c>
      <c r="L67" s="64" t="e">
        <f t="shared" si="6"/>
        <v>#DIV/0!</v>
      </c>
    </row>
    <row r="68" spans="2:12" x14ac:dyDescent="0.25">
      <c r="B68" s="64"/>
      <c r="C68" s="64"/>
      <c r="D68" s="64"/>
      <c r="E68" s="64" t="s">
        <v>151</v>
      </c>
      <c r="F68" s="64" t="s">
        <v>152</v>
      </c>
      <c r="G68" s="64">
        <v>0</v>
      </c>
      <c r="H68" s="64">
        <v>18000</v>
      </c>
      <c r="I68" s="64">
        <v>0</v>
      </c>
      <c r="J68" s="64">
        <v>0</v>
      </c>
      <c r="K68" s="64" t="e">
        <f t="shared" si="5"/>
        <v>#DIV/0!</v>
      </c>
      <c r="L68" s="64" t="e">
        <f t="shared" si="6"/>
        <v>#DIV/0!</v>
      </c>
    </row>
    <row r="69" spans="2:12" x14ac:dyDescent="0.25">
      <c r="B69" s="63"/>
      <c r="C69" s="63"/>
      <c r="D69" s="63" t="s">
        <v>153</v>
      </c>
      <c r="E69" s="63"/>
      <c r="F69" s="63" t="s">
        <v>154</v>
      </c>
      <c r="G69" s="63">
        <f>G70</f>
        <v>5691.67</v>
      </c>
      <c r="H69" s="63">
        <f>H70</f>
        <v>6000</v>
      </c>
      <c r="I69" s="63">
        <f>I70</f>
        <v>5843</v>
      </c>
      <c r="J69" s="63">
        <f>J70</f>
        <v>5842.17</v>
      </c>
      <c r="K69" s="63">
        <f t="shared" si="5"/>
        <v>102.64421514248015</v>
      </c>
      <c r="L69" s="63">
        <f t="shared" si="6"/>
        <v>99.985794968338183</v>
      </c>
    </row>
    <row r="70" spans="2:12" x14ac:dyDescent="0.25">
      <c r="B70" s="64"/>
      <c r="C70" s="64"/>
      <c r="D70" s="64"/>
      <c r="E70" s="64" t="s">
        <v>155</v>
      </c>
      <c r="F70" s="64" t="s">
        <v>156</v>
      </c>
      <c r="G70" s="64">
        <v>5691.67</v>
      </c>
      <c r="H70" s="64">
        <v>6000</v>
      </c>
      <c r="I70" s="64">
        <v>5843</v>
      </c>
      <c r="J70" s="64">
        <v>5842.17</v>
      </c>
      <c r="K70" s="64">
        <f t="shared" si="5"/>
        <v>102.64421514248015</v>
      </c>
      <c r="L70" s="64">
        <f t="shared" si="6"/>
        <v>99.985794968338183</v>
      </c>
    </row>
    <row r="71" spans="2:12" x14ac:dyDescent="0.25">
      <c r="B71" s="63"/>
      <c r="C71" s="64"/>
      <c r="D71" s="65"/>
      <c r="E71" s="66"/>
      <c r="F71" s="8"/>
      <c r="G71" s="63"/>
      <c r="H71" s="63"/>
      <c r="I71" s="63"/>
      <c r="J71" s="63"/>
      <c r="K71" s="68"/>
      <c r="L71" s="68"/>
    </row>
  </sheetData>
  <mergeCells count="7">
    <mergeCell ref="B18:F18"/>
    <mergeCell ref="B19:F19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11"/>
  <sheetViews>
    <sheetView workbookViewId="0">
      <selection activeCell="D12" sqref="D12"/>
    </sheetView>
  </sheetViews>
  <sheetFormatPr defaultRowHeight="15" x14ac:dyDescent="0.25"/>
  <cols>
    <col min="1" max="1" width="8.85546875" style="61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59"/>
      <c r="C1" s="3"/>
      <c r="D1" s="3"/>
      <c r="E1" s="3"/>
      <c r="F1" s="4"/>
      <c r="G1" s="4"/>
      <c r="H1" s="4"/>
    </row>
    <row r="2" spans="1:8" ht="15.75" customHeight="1" x14ac:dyDescent="0.25">
      <c r="B2" s="111" t="s">
        <v>16</v>
      </c>
      <c r="C2" s="111"/>
      <c r="D2" s="111"/>
      <c r="E2" s="111"/>
      <c r="F2" s="111"/>
      <c r="G2" s="111"/>
      <c r="H2" s="111"/>
    </row>
    <row r="3" spans="1:8" ht="18" x14ac:dyDescent="0.25">
      <c r="B3" s="59"/>
      <c r="C3" s="3"/>
      <c r="D3" s="3"/>
      <c r="E3" s="3"/>
      <c r="F3" s="4"/>
      <c r="G3" s="4"/>
      <c r="H3" s="4"/>
    </row>
    <row r="4" spans="1:8" ht="33.75" customHeight="1" x14ac:dyDescent="0.25">
      <c r="B4" s="28" t="s">
        <v>3</v>
      </c>
      <c r="C4" s="28" t="s">
        <v>45</v>
      </c>
      <c r="D4" s="28" t="s">
        <v>42</v>
      </c>
      <c r="E4" s="28" t="s">
        <v>43</v>
      </c>
      <c r="F4" s="28" t="s">
        <v>46</v>
      </c>
      <c r="G4" s="28" t="s">
        <v>6</v>
      </c>
      <c r="H4" s="28" t="s">
        <v>22</v>
      </c>
    </row>
    <row r="5" spans="1:8" x14ac:dyDescent="0.25">
      <c r="B5" s="60">
        <v>1</v>
      </c>
      <c r="C5" s="62">
        <v>2</v>
      </c>
      <c r="D5" s="62">
        <v>3</v>
      </c>
      <c r="E5" s="62">
        <v>4</v>
      </c>
      <c r="F5" s="62">
        <v>5</v>
      </c>
      <c r="G5" s="62" t="s">
        <v>13</v>
      </c>
      <c r="H5" s="62" t="s">
        <v>14</v>
      </c>
    </row>
    <row r="6" spans="1:8" x14ac:dyDescent="0.25">
      <c r="B6" s="8" t="s">
        <v>38</v>
      </c>
      <c r="C6" s="69">
        <f t="shared" ref="C6:F7" si="0">C7</f>
        <v>1705930.73</v>
      </c>
      <c r="D6" s="69">
        <f t="shared" si="0"/>
        <v>2213017</v>
      </c>
      <c r="E6" s="69">
        <f t="shared" si="0"/>
        <v>2037651</v>
      </c>
      <c r="F6" s="69">
        <f t="shared" si="0"/>
        <v>2037084.63</v>
      </c>
      <c r="G6" s="70">
        <f t="shared" ref="G6:G11" si="1">(F6*100)/C6</f>
        <v>119.41191949804433</v>
      </c>
      <c r="H6" s="70">
        <f t="shared" ref="H6:H11" si="2">(F6*100)/E6</f>
        <v>99.972204759303722</v>
      </c>
    </row>
    <row r="7" spans="1:8" x14ac:dyDescent="0.25">
      <c r="A7"/>
      <c r="B7" s="8" t="s">
        <v>157</v>
      </c>
      <c r="C7" s="69">
        <f t="shared" si="0"/>
        <v>1705930.73</v>
      </c>
      <c r="D7" s="69">
        <f t="shared" si="0"/>
        <v>2213017</v>
      </c>
      <c r="E7" s="69">
        <f t="shared" si="0"/>
        <v>2037651</v>
      </c>
      <c r="F7" s="69">
        <f t="shared" si="0"/>
        <v>2037084.63</v>
      </c>
      <c r="G7" s="70">
        <f t="shared" si="1"/>
        <v>119.41191949804433</v>
      </c>
      <c r="H7" s="70">
        <f t="shared" si="2"/>
        <v>99.972204759303722</v>
      </c>
    </row>
    <row r="8" spans="1:8" x14ac:dyDescent="0.25">
      <c r="A8"/>
      <c r="B8" s="16" t="s">
        <v>158</v>
      </c>
      <c r="C8" s="71">
        <v>1705930.73</v>
      </c>
      <c r="D8" s="71">
        <v>2213017</v>
      </c>
      <c r="E8" s="71">
        <v>2037651</v>
      </c>
      <c r="F8" s="72">
        <v>2037084.63</v>
      </c>
      <c r="G8" s="68">
        <f t="shared" si="1"/>
        <v>119.41191949804433</v>
      </c>
      <c r="H8" s="68">
        <f t="shared" si="2"/>
        <v>99.972204759303722</v>
      </c>
    </row>
    <row r="9" spans="1:8" x14ac:dyDescent="0.25">
      <c r="B9" s="8" t="s">
        <v>31</v>
      </c>
      <c r="C9" s="73">
        <f t="shared" ref="C9:F10" si="3">C10</f>
        <v>1705930.73</v>
      </c>
      <c r="D9" s="73">
        <f t="shared" si="3"/>
        <v>2213017</v>
      </c>
      <c r="E9" s="73">
        <f t="shared" si="3"/>
        <v>2037651</v>
      </c>
      <c r="F9" s="73">
        <f t="shared" si="3"/>
        <v>2037084.63</v>
      </c>
      <c r="G9" s="70">
        <f t="shared" si="1"/>
        <v>119.41191949804433</v>
      </c>
      <c r="H9" s="70">
        <f t="shared" si="2"/>
        <v>99.972204759303722</v>
      </c>
    </row>
    <row r="10" spans="1:8" x14ac:dyDescent="0.25">
      <c r="A10"/>
      <c r="B10" s="8" t="s">
        <v>157</v>
      </c>
      <c r="C10" s="73">
        <f t="shared" si="3"/>
        <v>1705930.73</v>
      </c>
      <c r="D10" s="73">
        <f t="shared" si="3"/>
        <v>2213017</v>
      </c>
      <c r="E10" s="73">
        <f t="shared" si="3"/>
        <v>2037651</v>
      </c>
      <c r="F10" s="73">
        <f t="shared" si="3"/>
        <v>2037084.63</v>
      </c>
      <c r="G10" s="70">
        <f t="shared" si="1"/>
        <v>119.41191949804433</v>
      </c>
      <c r="H10" s="70">
        <f t="shared" si="2"/>
        <v>99.972204759303722</v>
      </c>
    </row>
    <row r="11" spans="1:8" x14ac:dyDescent="0.25">
      <c r="A11"/>
      <c r="B11" s="16" t="s">
        <v>158</v>
      </c>
      <c r="C11" s="71">
        <v>1705930.73</v>
      </c>
      <c r="D11" s="71">
        <v>2213017</v>
      </c>
      <c r="E11" s="74">
        <v>2037651</v>
      </c>
      <c r="F11" s="72">
        <v>2037084.63</v>
      </c>
      <c r="G11" s="68">
        <f t="shared" si="1"/>
        <v>119.41191949804433</v>
      </c>
      <c r="H11" s="68">
        <f t="shared" si="2"/>
        <v>99.972204759303722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H12"/>
  <sheetViews>
    <sheetView workbookViewId="0">
      <selection activeCell="D9" sqref="D9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1" t="s">
        <v>17</v>
      </c>
      <c r="C2" s="111"/>
      <c r="D2" s="111"/>
      <c r="E2" s="111"/>
      <c r="F2" s="111"/>
      <c r="G2" s="111"/>
      <c r="H2" s="111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47</v>
      </c>
      <c r="D4" s="28" t="s">
        <v>42</v>
      </c>
      <c r="E4" s="28" t="s">
        <v>43</v>
      </c>
      <c r="F4" s="28" t="s">
        <v>48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31</v>
      </c>
      <c r="C6" s="73">
        <f t="shared" ref="C6:F7" si="0">C7</f>
        <v>1705930.73</v>
      </c>
      <c r="D6" s="73">
        <f t="shared" si="0"/>
        <v>2213017</v>
      </c>
      <c r="E6" s="73">
        <f t="shared" si="0"/>
        <v>2037651</v>
      </c>
      <c r="F6" s="73">
        <f t="shared" si="0"/>
        <v>2037084.63</v>
      </c>
      <c r="G6" s="68">
        <f>(F6*100)/C6</f>
        <v>119.41191949804433</v>
      </c>
      <c r="H6" s="68">
        <f>(F6*100)/E6</f>
        <v>99.972204759303722</v>
      </c>
    </row>
    <row r="7" spans="2:8" x14ac:dyDescent="0.25">
      <c r="B7" s="8" t="s">
        <v>159</v>
      </c>
      <c r="C7" s="73">
        <f t="shared" si="0"/>
        <v>1705930.73</v>
      </c>
      <c r="D7" s="73">
        <f t="shared" si="0"/>
        <v>2213017</v>
      </c>
      <c r="E7" s="73">
        <f t="shared" si="0"/>
        <v>2037651</v>
      </c>
      <c r="F7" s="73">
        <f t="shared" si="0"/>
        <v>2037084.63</v>
      </c>
      <c r="G7" s="68">
        <f>(F7*100)/C7</f>
        <v>119.41191949804433</v>
      </c>
      <c r="H7" s="68">
        <f>(F7*100)/E7</f>
        <v>99.972204759303722</v>
      </c>
    </row>
    <row r="8" spans="2:8" x14ac:dyDescent="0.25">
      <c r="B8" s="11" t="s">
        <v>160</v>
      </c>
      <c r="C8" s="71">
        <v>1705930.73</v>
      </c>
      <c r="D8" s="71">
        <v>2213017</v>
      </c>
      <c r="E8" s="71">
        <v>2037651</v>
      </c>
      <c r="F8" s="72">
        <v>2037084.63</v>
      </c>
      <c r="G8" s="68">
        <f>(F8*100)/C8</f>
        <v>119.41191949804433</v>
      </c>
      <c r="H8" s="68">
        <f>(F8*100)/E8</f>
        <v>99.972204759303722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L15"/>
  <sheetViews>
    <sheetView workbookViewId="0">
      <selection sqref="A1:L1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1" t="s">
        <v>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111" t="s">
        <v>24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2:12" ht="15.75" customHeight="1" x14ac:dyDescent="0.25">
      <c r="B5" s="111" t="s">
        <v>18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22" t="s">
        <v>3</v>
      </c>
      <c r="C7" s="123"/>
      <c r="D7" s="123"/>
      <c r="E7" s="123"/>
      <c r="F7" s="124"/>
      <c r="G7" s="31" t="s">
        <v>45</v>
      </c>
      <c r="H7" s="31" t="s">
        <v>42</v>
      </c>
      <c r="I7" s="31" t="s">
        <v>43</v>
      </c>
      <c r="J7" s="31" t="s">
        <v>46</v>
      </c>
      <c r="K7" s="31" t="s">
        <v>6</v>
      </c>
      <c r="L7" s="31" t="s">
        <v>22</v>
      </c>
    </row>
    <row r="8" spans="2:12" x14ac:dyDescent="0.25">
      <c r="B8" s="122">
        <v>1</v>
      </c>
      <c r="C8" s="123"/>
      <c r="D8" s="123"/>
      <c r="E8" s="123"/>
      <c r="F8" s="124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3"/>
      <c r="H9" s="73"/>
      <c r="I9" s="73"/>
      <c r="J9" s="73"/>
      <c r="K9" s="67"/>
      <c r="L9" s="67"/>
    </row>
    <row r="10" spans="2:12" x14ac:dyDescent="0.25">
      <c r="B10" s="10"/>
      <c r="C10" s="10"/>
      <c r="D10" s="10"/>
      <c r="E10" s="10"/>
      <c r="F10" s="13"/>
      <c r="G10" s="73"/>
      <c r="H10" s="73"/>
      <c r="I10" s="73"/>
      <c r="J10" s="73"/>
      <c r="K10" s="67"/>
      <c r="L10" s="67"/>
    </row>
    <row r="11" spans="2:12" x14ac:dyDescent="0.25">
      <c r="B11" s="9"/>
      <c r="C11" s="9"/>
      <c r="D11" s="9"/>
      <c r="E11" s="9"/>
      <c r="F11" s="12"/>
      <c r="G11" s="73"/>
      <c r="H11" s="73"/>
      <c r="I11" s="73"/>
      <c r="J11" s="73"/>
      <c r="K11" s="67"/>
      <c r="L11" s="67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H14"/>
  <sheetViews>
    <sheetView workbookViewId="0">
      <selection sqref="A1:H12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1" t="s">
        <v>19</v>
      </c>
      <c r="C2" s="111"/>
      <c r="D2" s="111"/>
      <c r="E2" s="111"/>
      <c r="F2" s="111"/>
      <c r="G2" s="111"/>
      <c r="H2" s="111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41</v>
      </c>
      <c r="D4" s="28" t="s">
        <v>42</v>
      </c>
      <c r="E4" s="28" t="s">
        <v>43</v>
      </c>
      <c r="F4" s="28" t="s">
        <v>44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3"/>
      <c r="D6" s="73"/>
      <c r="E6" s="73"/>
      <c r="F6" s="73"/>
      <c r="G6" s="67"/>
      <c r="H6" s="67"/>
    </row>
    <row r="7" spans="2:8" x14ac:dyDescent="0.25">
      <c r="B7" s="8"/>
      <c r="C7" s="73"/>
      <c r="D7" s="73"/>
      <c r="E7" s="73"/>
      <c r="F7" s="73"/>
      <c r="G7" s="67"/>
      <c r="H7" s="67"/>
    </row>
    <row r="8" spans="2:8" x14ac:dyDescent="0.25">
      <c r="B8" s="16"/>
      <c r="C8" s="71"/>
      <c r="D8" s="71"/>
      <c r="E8" s="71"/>
      <c r="F8" s="72"/>
      <c r="G8" s="68"/>
      <c r="H8" s="68"/>
    </row>
    <row r="9" spans="2:8" x14ac:dyDescent="0.25">
      <c r="B9" s="17"/>
      <c r="C9" s="71"/>
      <c r="D9" s="71"/>
      <c r="E9" s="74"/>
      <c r="F9" s="72"/>
      <c r="G9" s="68"/>
      <c r="H9" s="68"/>
    </row>
    <row r="10" spans="2:8" x14ac:dyDescent="0.25">
      <c r="B10" s="8" t="s">
        <v>39</v>
      </c>
      <c r="C10" s="73"/>
      <c r="D10" s="73"/>
      <c r="E10" s="73"/>
      <c r="F10" s="73"/>
      <c r="G10" s="67"/>
      <c r="H10" s="67"/>
    </row>
    <row r="11" spans="2:8" x14ac:dyDescent="0.25">
      <c r="B11" s="8"/>
      <c r="C11" s="73"/>
      <c r="D11" s="73"/>
      <c r="E11" s="73"/>
      <c r="F11" s="73"/>
      <c r="G11" s="67"/>
      <c r="H11" s="67"/>
    </row>
    <row r="12" spans="2:8" x14ac:dyDescent="0.25">
      <c r="B12" s="16"/>
      <c r="C12" s="71"/>
      <c r="D12" s="71"/>
      <c r="E12" s="74"/>
      <c r="F12" s="72"/>
      <c r="G12" s="68"/>
      <c r="H12" s="68"/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F7920"/>
  <sheetViews>
    <sheetView zoomScaleNormal="100" workbookViewId="0">
      <selection activeCell="I12" sqref="I12"/>
    </sheetView>
  </sheetViews>
  <sheetFormatPr defaultRowHeight="12.75" x14ac:dyDescent="0.2"/>
  <cols>
    <col min="1" max="1" width="16.28515625" style="56" customWidth="1"/>
    <col min="2" max="2" width="51.5703125" style="57" customWidth="1"/>
    <col min="3" max="3" width="20.28515625" style="57" customWidth="1"/>
    <col min="4" max="4" width="23.140625" style="40" customWidth="1"/>
    <col min="5" max="5" width="15.85546875" style="40" customWidth="1"/>
    <col min="6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7" t="s">
        <v>32</v>
      </c>
      <c r="B1" s="38" t="s">
        <v>161</v>
      </c>
      <c r="C1" s="39"/>
    </row>
    <row r="2" spans="1:6" ht="15" customHeight="1" x14ac:dyDescent="0.2">
      <c r="A2" s="41" t="s">
        <v>33</v>
      </c>
      <c r="B2" s="91">
        <v>10960</v>
      </c>
      <c r="C2" s="39"/>
    </row>
    <row r="3" spans="1:6" s="39" customFormat="1" ht="43.5" customHeight="1" x14ac:dyDescent="0.2">
      <c r="A3" s="42" t="s">
        <v>34</v>
      </c>
      <c r="B3" s="37" t="s">
        <v>162</v>
      </c>
    </row>
    <row r="4" spans="1:6" s="39" customFormat="1" ht="19.149999999999999" customHeight="1" x14ac:dyDescent="0.2">
      <c r="A4" s="42" t="s">
        <v>35</v>
      </c>
      <c r="B4" s="43" t="s">
        <v>163</v>
      </c>
    </row>
    <row r="5" spans="1:6" s="39" customFormat="1" x14ac:dyDescent="0.2">
      <c r="A5" s="44"/>
      <c r="B5" s="45"/>
    </row>
    <row r="6" spans="1:6" s="39" customFormat="1" x14ac:dyDescent="0.2">
      <c r="A6" s="44" t="s">
        <v>36</v>
      </c>
      <c r="B6" s="45"/>
    </row>
    <row r="7" spans="1:6" x14ac:dyDescent="0.2">
      <c r="A7" s="46" t="s">
        <v>164</v>
      </c>
      <c r="B7" s="45"/>
      <c r="C7" s="75">
        <f>C10+C52</f>
        <v>2213017</v>
      </c>
      <c r="D7" s="75">
        <f>D10+D52</f>
        <v>2037651</v>
      </c>
      <c r="E7" s="75">
        <f>E10+E52</f>
        <v>2037084.6300000001</v>
      </c>
      <c r="F7" s="75">
        <f>(E7*100)/D7</f>
        <v>99.972204759303722</v>
      </c>
    </row>
    <row r="8" spans="1:6" s="55" customFormat="1" x14ac:dyDescent="0.2"/>
    <row r="9" spans="1:6" ht="38.25" x14ac:dyDescent="0.2">
      <c r="A9" s="46" t="s">
        <v>165</v>
      </c>
      <c r="B9" s="46" t="s">
        <v>166</v>
      </c>
      <c r="C9" s="46" t="s">
        <v>42</v>
      </c>
      <c r="D9" s="46" t="s">
        <v>167</v>
      </c>
      <c r="E9" s="46" t="s">
        <v>168</v>
      </c>
      <c r="F9" s="46" t="s">
        <v>169</v>
      </c>
    </row>
    <row r="10" spans="1:6" x14ac:dyDescent="0.2">
      <c r="A10" s="47" t="s">
        <v>59</v>
      </c>
      <c r="B10" s="48" t="s">
        <v>60</v>
      </c>
      <c r="C10" s="76">
        <f>C11+C19+C47</f>
        <v>2149017</v>
      </c>
      <c r="D10" s="76">
        <f>D11+D19+D47</f>
        <v>2016086</v>
      </c>
      <c r="E10" s="76">
        <f>E11+E19+E47</f>
        <v>2015520.6400000001</v>
      </c>
      <c r="F10" s="77">
        <f>(E10*100)/D10</f>
        <v>99.971957545461848</v>
      </c>
    </row>
    <row r="11" spans="1:6" x14ac:dyDescent="0.2">
      <c r="A11" s="49" t="s">
        <v>61</v>
      </c>
      <c r="B11" s="50" t="s">
        <v>62</v>
      </c>
      <c r="C11" s="78">
        <f>C12+C15+C17</f>
        <v>1886017</v>
      </c>
      <c r="D11" s="78">
        <f>D12+D15+D17</f>
        <v>1839808</v>
      </c>
      <c r="E11" s="78">
        <f>E12+E15+E17</f>
        <v>1839595.6500000001</v>
      </c>
      <c r="F11" s="77">
        <f>(E11*100)/D11</f>
        <v>99.988458034751446</v>
      </c>
    </row>
    <row r="12" spans="1:6" x14ac:dyDescent="0.2">
      <c r="A12" s="51" t="s">
        <v>63</v>
      </c>
      <c r="B12" s="52" t="s">
        <v>64</v>
      </c>
      <c r="C12" s="79">
        <f>C13+C14</f>
        <v>1580000</v>
      </c>
      <c r="D12" s="79">
        <f>D13+D14</f>
        <v>1550514</v>
      </c>
      <c r="E12" s="79">
        <f>E13+E14</f>
        <v>1550408.1700000002</v>
      </c>
      <c r="F12" s="79">
        <f>(E12*100)/D12</f>
        <v>99.993174521481279</v>
      </c>
    </row>
    <row r="13" spans="1:6" x14ac:dyDescent="0.2">
      <c r="A13" s="53" t="s">
        <v>65</v>
      </c>
      <c r="B13" s="54" t="s">
        <v>66</v>
      </c>
      <c r="C13" s="80">
        <v>1570000</v>
      </c>
      <c r="D13" s="80">
        <v>1542400</v>
      </c>
      <c r="E13" s="80">
        <v>1542294.3</v>
      </c>
      <c r="F13" s="80"/>
    </row>
    <row r="14" spans="1:6" x14ac:dyDescent="0.2">
      <c r="A14" s="53" t="s">
        <v>67</v>
      </c>
      <c r="B14" s="54" t="s">
        <v>68</v>
      </c>
      <c r="C14" s="80">
        <v>10000</v>
      </c>
      <c r="D14" s="80">
        <v>8114</v>
      </c>
      <c r="E14" s="80">
        <v>8113.87</v>
      </c>
      <c r="F14" s="80"/>
    </row>
    <row r="15" spans="1:6" x14ac:dyDescent="0.2">
      <c r="A15" s="51" t="s">
        <v>69</v>
      </c>
      <c r="B15" s="52" t="s">
        <v>70</v>
      </c>
      <c r="C15" s="79">
        <f>C16</f>
        <v>42000</v>
      </c>
      <c r="D15" s="79">
        <f>D16</f>
        <v>38777</v>
      </c>
      <c r="E15" s="79">
        <f>E16</f>
        <v>38776.53</v>
      </c>
      <c r="F15" s="79">
        <f>(E15*100)/D15</f>
        <v>99.998787941305409</v>
      </c>
    </row>
    <row r="16" spans="1:6" x14ac:dyDescent="0.2">
      <c r="A16" s="53" t="s">
        <v>71</v>
      </c>
      <c r="B16" s="54" t="s">
        <v>70</v>
      </c>
      <c r="C16" s="80">
        <v>42000</v>
      </c>
      <c r="D16" s="80">
        <v>38777</v>
      </c>
      <c r="E16" s="80">
        <v>38776.53</v>
      </c>
      <c r="F16" s="80"/>
    </row>
    <row r="17" spans="1:6" x14ac:dyDescent="0.2">
      <c r="A17" s="51" t="s">
        <v>72</v>
      </c>
      <c r="B17" s="52" t="s">
        <v>73</v>
      </c>
      <c r="C17" s="79">
        <f>C18</f>
        <v>264017</v>
      </c>
      <c r="D17" s="79">
        <f>D18</f>
        <v>250517</v>
      </c>
      <c r="E17" s="79">
        <f>E18</f>
        <v>250410.95</v>
      </c>
      <c r="F17" s="79">
        <f>(E17*100)/D17</f>
        <v>99.957667543520003</v>
      </c>
    </row>
    <row r="18" spans="1:6" x14ac:dyDescent="0.2">
      <c r="A18" s="53" t="s">
        <v>74</v>
      </c>
      <c r="B18" s="54" t="s">
        <v>75</v>
      </c>
      <c r="C18" s="80">
        <v>264017</v>
      </c>
      <c r="D18" s="80">
        <v>250517</v>
      </c>
      <c r="E18" s="80">
        <v>250410.95</v>
      </c>
      <c r="F18" s="80"/>
    </row>
    <row r="19" spans="1:6" x14ac:dyDescent="0.2">
      <c r="A19" s="49" t="s">
        <v>76</v>
      </c>
      <c r="B19" s="50" t="s">
        <v>77</v>
      </c>
      <c r="C19" s="78">
        <f>C20+C24+C29+C39+C41</f>
        <v>260500</v>
      </c>
      <c r="D19" s="78">
        <f>D20+D24+D29+D39+D41</f>
        <v>175375</v>
      </c>
      <c r="E19" s="78">
        <f>E20+E24+E29+E39+E41</f>
        <v>175023.43</v>
      </c>
      <c r="F19" s="77">
        <f>(E19*100)/D19</f>
        <v>99.799532430506062</v>
      </c>
    </row>
    <row r="20" spans="1:6" x14ac:dyDescent="0.2">
      <c r="A20" s="51" t="s">
        <v>78</v>
      </c>
      <c r="B20" s="52" t="s">
        <v>79</v>
      </c>
      <c r="C20" s="79">
        <f>C21+C22+C23</f>
        <v>80000</v>
      </c>
      <c r="D20" s="79">
        <f>D21+D22+D23</f>
        <v>54024</v>
      </c>
      <c r="E20" s="79">
        <f>E21+E22+E23</f>
        <v>54023.049999999996</v>
      </c>
      <c r="F20" s="79">
        <f>(E20*100)/D20</f>
        <v>99.998241522286392</v>
      </c>
    </row>
    <row r="21" spans="1:6" x14ac:dyDescent="0.2">
      <c r="A21" s="53" t="s">
        <v>80</v>
      </c>
      <c r="B21" s="54" t="s">
        <v>81</v>
      </c>
      <c r="C21" s="80">
        <v>20000</v>
      </c>
      <c r="D21" s="80">
        <v>8716</v>
      </c>
      <c r="E21" s="80">
        <v>8715.6</v>
      </c>
      <c r="F21" s="80"/>
    </row>
    <row r="22" spans="1:6" ht="25.5" x14ac:dyDescent="0.2">
      <c r="A22" s="53" t="s">
        <v>82</v>
      </c>
      <c r="B22" s="54" t="s">
        <v>83</v>
      </c>
      <c r="C22" s="80">
        <v>50000</v>
      </c>
      <c r="D22" s="80">
        <v>42568</v>
      </c>
      <c r="E22" s="80">
        <v>42567.45</v>
      </c>
      <c r="F22" s="80"/>
    </row>
    <row r="23" spans="1:6" x14ac:dyDescent="0.2">
      <c r="A23" s="53" t="s">
        <v>84</v>
      </c>
      <c r="B23" s="54" t="s">
        <v>85</v>
      </c>
      <c r="C23" s="80">
        <v>10000</v>
      </c>
      <c r="D23" s="80">
        <v>2740</v>
      </c>
      <c r="E23" s="80">
        <v>2740</v>
      </c>
      <c r="F23" s="80"/>
    </row>
    <row r="24" spans="1:6" x14ac:dyDescent="0.2">
      <c r="A24" s="51" t="s">
        <v>86</v>
      </c>
      <c r="B24" s="52" t="s">
        <v>87</v>
      </c>
      <c r="C24" s="79">
        <f>C25+C26+C27+C28</f>
        <v>74000</v>
      </c>
      <c r="D24" s="79">
        <f>D25+D26+D27+D28</f>
        <v>53841</v>
      </c>
      <c r="E24" s="79">
        <f>E25+E26+E27+E28</f>
        <v>53779.869999999995</v>
      </c>
      <c r="F24" s="79">
        <f>(E24*100)/D24</f>
        <v>99.886461989933323</v>
      </c>
    </row>
    <row r="25" spans="1:6" x14ac:dyDescent="0.2">
      <c r="A25" s="53" t="s">
        <v>88</v>
      </c>
      <c r="B25" s="54" t="s">
        <v>89</v>
      </c>
      <c r="C25" s="80">
        <v>30000</v>
      </c>
      <c r="D25" s="80">
        <v>20270</v>
      </c>
      <c r="E25" s="80">
        <v>20269.86</v>
      </c>
      <c r="F25" s="80"/>
    </row>
    <row r="26" spans="1:6" x14ac:dyDescent="0.2">
      <c r="A26" s="53" t="s">
        <v>90</v>
      </c>
      <c r="B26" s="54" t="s">
        <v>91</v>
      </c>
      <c r="C26" s="80">
        <v>37000</v>
      </c>
      <c r="D26" s="80">
        <v>32100</v>
      </c>
      <c r="E26" s="80">
        <v>32039.23</v>
      </c>
      <c r="F26" s="80"/>
    </row>
    <row r="27" spans="1:6" x14ac:dyDescent="0.2">
      <c r="A27" s="53" t="s">
        <v>92</v>
      </c>
      <c r="B27" s="54" t="s">
        <v>93</v>
      </c>
      <c r="C27" s="80">
        <v>5000</v>
      </c>
      <c r="D27" s="80">
        <v>959</v>
      </c>
      <c r="E27" s="80">
        <v>958.79</v>
      </c>
      <c r="F27" s="80"/>
    </row>
    <row r="28" spans="1:6" x14ac:dyDescent="0.2">
      <c r="A28" s="53" t="s">
        <v>94</v>
      </c>
      <c r="B28" s="54" t="s">
        <v>95</v>
      </c>
      <c r="C28" s="80">
        <v>2000</v>
      </c>
      <c r="D28" s="80">
        <v>512</v>
      </c>
      <c r="E28" s="80">
        <v>511.99</v>
      </c>
      <c r="F28" s="80"/>
    </row>
    <row r="29" spans="1:6" x14ac:dyDescent="0.2">
      <c r="A29" s="51" t="s">
        <v>96</v>
      </c>
      <c r="B29" s="52" t="s">
        <v>97</v>
      </c>
      <c r="C29" s="79">
        <f>C30+C31+C32+C33+C34+C35+C36+C37+C38</f>
        <v>90500</v>
      </c>
      <c r="D29" s="79">
        <f>D30+D31+D32+D33+D34+D35+D36+D37+D38</f>
        <v>59566</v>
      </c>
      <c r="E29" s="79">
        <f>E30+E31+E32+E33+E34+E35+E36+E37+E38</f>
        <v>59323.520000000004</v>
      </c>
      <c r="F29" s="79">
        <f>(E29*100)/D29</f>
        <v>99.59292213678944</v>
      </c>
    </row>
    <row r="30" spans="1:6" x14ac:dyDescent="0.2">
      <c r="A30" s="53" t="s">
        <v>98</v>
      </c>
      <c r="B30" s="54" t="s">
        <v>99</v>
      </c>
      <c r="C30" s="80">
        <v>28000</v>
      </c>
      <c r="D30" s="80">
        <v>17570</v>
      </c>
      <c r="E30" s="80">
        <v>17569.5</v>
      </c>
      <c r="F30" s="80"/>
    </row>
    <row r="31" spans="1:6" x14ac:dyDescent="0.2">
      <c r="A31" s="53" t="s">
        <v>100</v>
      </c>
      <c r="B31" s="54" t="s">
        <v>101</v>
      </c>
      <c r="C31" s="80">
        <v>10000</v>
      </c>
      <c r="D31" s="80">
        <v>2789</v>
      </c>
      <c r="E31" s="80">
        <v>2788.48</v>
      </c>
      <c r="F31" s="80"/>
    </row>
    <row r="32" spans="1:6" x14ac:dyDescent="0.2">
      <c r="A32" s="53" t="s">
        <v>102</v>
      </c>
      <c r="B32" s="54" t="s">
        <v>103</v>
      </c>
      <c r="C32" s="80">
        <v>5000</v>
      </c>
      <c r="D32" s="80">
        <v>972</v>
      </c>
      <c r="E32" s="80">
        <v>971.18</v>
      </c>
      <c r="F32" s="80"/>
    </row>
    <row r="33" spans="1:6" x14ac:dyDescent="0.2">
      <c r="A33" s="53" t="s">
        <v>104</v>
      </c>
      <c r="B33" s="54" t="s">
        <v>105</v>
      </c>
      <c r="C33" s="80">
        <v>10000</v>
      </c>
      <c r="D33" s="80">
        <v>5700</v>
      </c>
      <c r="E33" s="80">
        <v>5691.37</v>
      </c>
      <c r="F33" s="80"/>
    </row>
    <row r="34" spans="1:6" x14ac:dyDescent="0.2">
      <c r="A34" s="53" t="s">
        <v>106</v>
      </c>
      <c r="B34" s="54" t="s">
        <v>107</v>
      </c>
      <c r="C34" s="80">
        <v>20000</v>
      </c>
      <c r="D34" s="80">
        <v>15184</v>
      </c>
      <c r="E34" s="80">
        <v>15183.75</v>
      </c>
      <c r="F34" s="80"/>
    </row>
    <row r="35" spans="1:6" x14ac:dyDescent="0.2">
      <c r="A35" s="53" t="s">
        <v>108</v>
      </c>
      <c r="B35" s="54" t="s">
        <v>109</v>
      </c>
      <c r="C35" s="80">
        <v>5000</v>
      </c>
      <c r="D35" s="80">
        <v>2002</v>
      </c>
      <c r="E35" s="80">
        <v>1771.51</v>
      </c>
      <c r="F35" s="80"/>
    </row>
    <row r="36" spans="1:6" x14ac:dyDescent="0.2">
      <c r="A36" s="53" t="s">
        <v>110</v>
      </c>
      <c r="B36" s="54" t="s">
        <v>111</v>
      </c>
      <c r="C36" s="80">
        <v>10000</v>
      </c>
      <c r="D36" s="80">
        <v>14673</v>
      </c>
      <c r="E36" s="80">
        <v>14672.01</v>
      </c>
      <c r="F36" s="80"/>
    </row>
    <row r="37" spans="1:6" x14ac:dyDescent="0.2">
      <c r="A37" s="53" t="s">
        <v>112</v>
      </c>
      <c r="B37" s="54" t="s">
        <v>113</v>
      </c>
      <c r="C37" s="80">
        <v>1500</v>
      </c>
      <c r="D37" s="80">
        <v>0</v>
      </c>
      <c r="E37" s="80">
        <v>0</v>
      </c>
      <c r="F37" s="80"/>
    </row>
    <row r="38" spans="1:6" x14ac:dyDescent="0.2">
      <c r="A38" s="53" t="s">
        <v>114</v>
      </c>
      <c r="B38" s="54" t="s">
        <v>115</v>
      </c>
      <c r="C38" s="80">
        <v>1000</v>
      </c>
      <c r="D38" s="80">
        <v>676</v>
      </c>
      <c r="E38" s="80">
        <v>675.72</v>
      </c>
      <c r="F38" s="80"/>
    </row>
    <row r="39" spans="1:6" x14ac:dyDescent="0.2">
      <c r="A39" s="51" t="s">
        <v>116</v>
      </c>
      <c r="B39" s="52" t="s">
        <v>117</v>
      </c>
      <c r="C39" s="79">
        <f>C40</f>
        <v>3000</v>
      </c>
      <c r="D39" s="79">
        <f>D40</f>
        <v>0</v>
      </c>
      <c r="E39" s="79">
        <f>E40</f>
        <v>0</v>
      </c>
      <c r="F39" s="79" t="e">
        <f>(E39*100)/D39</f>
        <v>#DIV/0!</v>
      </c>
    </row>
    <row r="40" spans="1:6" ht="25.5" x14ac:dyDescent="0.2">
      <c r="A40" s="53" t="s">
        <v>118</v>
      </c>
      <c r="B40" s="54" t="s">
        <v>119</v>
      </c>
      <c r="C40" s="80">
        <v>3000</v>
      </c>
      <c r="D40" s="80">
        <v>0</v>
      </c>
      <c r="E40" s="80">
        <v>0</v>
      </c>
      <c r="F40" s="80"/>
    </row>
    <row r="41" spans="1:6" x14ac:dyDescent="0.2">
      <c r="A41" s="51" t="s">
        <v>120</v>
      </c>
      <c r="B41" s="52" t="s">
        <v>121</v>
      </c>
      <c r="C41" s="79">
        <f>C42+C43+C44+C45+C46</f>
        <v>13000</v>
      </c>
      <c r="D41" s="79">
        <f>D42+D43+D44+D45+D46</f>
        <v>7944</v>
      </c>
      <c r="E41" s="79">
        <f>E42+E43+E44+E45+E46</f>
        <v>7896.99</v>
      </c>
      <c r="F41" s="79">
        <f>(E41*100)/D41</f>
        <v>99.408232628398792</v>
      </c>
    </row>
    <row r="42" spans="1:6" x14ac:dyDescent="0.2">
      <c r="A42" s="53" t="s">
        <v>122</v>
      </c>
      <c r="B42" s="54" t="s">
        <v>123</v>
      </c>
      <c r="C42" s="80">
        <v>2000</v>
      </c>
      <c r="D42" s="80">
        <v>710</v>
      </c>
      <c r="E42" s="80">
        <v>709.93</v>
      </c>
      <c r="F42" s="80"/>
    </row>
    <row r="43" spans="1:6" x14ac:dyDescent="0.2">
      <c r="A43" s="53" t="s">
        <v>124</v>
      </c>
      <c r="B43" s="54" t="s">
        <v>125</v>
      </c>
      <c r="C43" s="80">
        <v>6000</v>
      </c>
      <c r="D43" s="80">
        <v>4500</v>
      </c>
      <c r="E43" s="80">
        <v>4490</v>
      </c>
      <c r="F43" s="80"/>
    </row>
    <row r="44" spans="1:6" x14ac:dyDescent="0.2">
      <c r="A44" s="53" t="s">
        <v>126</v>
      </c>
      <c r="B44" s="54" t="s">
        <v>127</v>
      </c>
      <c r="C44" s="80">
        <v>3000</v>
      </c>
      <c r="D44" s="80">
        <v>2134</v>
      </c>
      <c r="E44" s="80">
        <v>2134</v>
      </c>
      <c r="F44" s="80"/>
    </row>
    <row r="45" spans="1:6" x14ac:dyDescent="0.2">
      <c r="A45" s="53" t="s">
        <v>128</v>
      </c>
      <c r="B45" s="54" t="s">
        <v>129</v>
      </c>
      <c r="C45" s="80">
        <v>0</v>
      </c>
      <c r="D45" s="80">
        <v>0</v>
      </c>
      <c r="E45" s="80">
        <v>0</v>
      </c>
      <c r="F45" s="80"/>
    </row>
    <row r="46" spans="1:6" x14ac:dyDescent="0.2">
      <c r="A46" s="53" t="s">
        <v>130</v>
      </c>
      <c r="B46" s="54" t="s">
        <v>121</v>
      </c>
      <c r="C46" s="80">
        <v>2000</v>
      </c>
      <c r="D46" s="80">
        <v>600</v>
      </c>
      <c r="E46" s="80">
        <v>563.05999999999995</v>
      </c>
      <c r="F46" s="80"/>
    </row>
    <row r="47" spans="1:6" x14ac:dyDescent="0.2">
      <c r="A47" s="49" t="s">
        <v>131</v>
      </c>
      <c r="B47" s="50" t="s">
        <v>132</v>
      </c>
      <c r="C47" s="78">
        <f>C48+C50</f>
        <v>2500</v>
      </c>
      <c r="D47" s="78">
        <f>D48+D50</f>
        <v>903</v>
      </c>
      <c r="E47" s="78">
        <f>E48+E50</f>
        <v>901.56000000000006</v>
      </c>
      <c r="F47" s="77">
        <f>(E47*100)/D47</f>
        <v>99.840531561461788</v>
      </c>
    </row>
    <row r="48" spans="1:6" x14ac:dyDescent="0.2">
      <c r="A48" s="51" t="s">
        <v>133</v>
      </c>
      <c r="B48" s="52" t="s">
        <v>134</v>
      </c>
      <c r="C48" s="79">
        <f>C49</f>
        <v>500</v>
      </c>
      <c r="D48" s="79">
        <f>D49</f>
        <v>248</v>
      </c>
      <c r="E48" s="79">
        <f>E49</f>
        <v>247.35</v>
      </c>
      <c r="F48" s="79">
        <f>(E48*100)/D48</f>
        <v>99.737903225806448</v>
      </c>
    </row>
    <row r="49" spans="1:6" ht="25.5" x14ac:dyDescent="0.2">
      <c r="A49" s="53" t="s">
        <v>135</v>
      </c>
      <c r="B49" s="54" t="s">
        <v>136</v>
      </c>
      <c r="C49" s="80">
        <v>500</v>
      </c>
      <c r="D49" s="80">
        <v>248</v>
      </c>
      <c r="E49" s="80">
        <v>247.35</v>
      </c>
      <c r="F49" s="80"/>
    </row>
    <row r="50" spans="1:6" x14ac:dyDescent="0.2">
      <c r="A50" s="51" t="s">
        <v>137</v>
      </c>
      <c r="B50" s="52" t="s">
        <v>138</v>
      </c>
      <c r="C50" s="79">
        <f>C51</f>
        <v>2000</v>
      </c>
      <c r="D50" s="79">
        <f>D51</f>
        <v>655</v>
      </c>
      <c r="E50" s="79">
        <f>E51</f>
        <v>654.21</v>
      </c>
      <c r="F50" s="79">
        <f>(E50*100)/D50</f>
        <v>99.879389312977096</v>
      </c>
    </row>
    <row r="51" spans="1:6" x14ac:dyDescent="0.2">
      <c r="A51" s="53" t="s">
        <v>139</v>
      </c>
      <c r="B51" s="54" t="s">
        <v>140</v>
      </c>
      <c r="C51" s="80">
        <v>2000</v>
      </c>
      <c r="D51" s="80">
        <v>655</v>
      </c>
      <c r="E51" s="80">
        <v>654.21</v>
      </c>
      <c r="F51" s="80"/>
    </row>
    <row r="52" spans="1:6" x14ac:dyDescent="0.2">
      <c r="A52" s="47" t="s">
        <v>141</v>
      </c>
      <c r="B52" s="48" t="s">
        <v>142</v>
      </c>
      <c r="C52" s="76">
        <f>C53</f>
        <v>64000</v>
      </c>
      <c r="D52" s="76">
        <f>D53</f>
        <v>21565</v>
      </c>
      <c r="E52" s="76">
        <f>E53</f>
        <v>21563.989999999998</v>
      </c>
      <c r="F52" s="77">
        <f>(E52*100)/D52</f>
        <v>99.995316485045208</v>
      </c>
    </row>
    <row r="53" spans="1:6" x14ac:dyDescent="0.2">
      <c r="A53" s="49" t="s">
        <v>143</v>
      </c>
      <c r="B53" s="50" t="s">
        <v>144</v>
      </c>
      <c r="C53" s="78">
        <f>C54+C58</f>
        <v>64000</v>
      </c>
      <c r="D53" s="78">
        <f>D54+D58</f>
        <v>21565</v>
      </c>
      <c r="E53" s="78">
        <f>E54+E58</f>
        <v>21563.989999999998</v>
      </c>
      <c r="F53" s="77">
        <f>(E53*100)/D53</f>
        <v>99.995316485045208</v>
      </c>
    </row>
    <row r="54" spans="1:6" x14ac:dyDescent="0.2">
      <c r="A54" s="51" t="s">
        <v>145</v>
      </c>
      <c r="B54" s="52" t="s">
        <v>146</v>
      </c>
      <c r="C54" s="79">
        <f>C55+C56+C57</f>
        <v>58000</v>
      </c>
      <c r="D54" s="79">
        <f>D55+D56+D57</f>
        <v>15722</v>
      </c>
      <c r="E54" s="79">
        <f>E55+E56+E57</f>
        <v>15721.82</v>
      </c>
      <c r="F54" s="79">
        <f>(E54*100)/D54</f>
        <v>99.998855107492687</v>
      </c>
    </row>
    <row r="55" spans="1:6" x14ac:dyDescent="0.2">
      <c r="A55" s="53" t="s">
        <v>147</v>
      </c>
      <c r="B55" s="54" t="s">
        <v>148</v>
      </c>
      <c r="C55" s="80">
        <v>30000</v>
      </c>
      <c r="D55" s="80">
        <v>15722</v>
      </c>
      <c r="E55" s="80">
        <v>15721.82</v>
      </c>
      <c r="F55" s="80"/>
    </row>
    <row r="56" spans="1:6" x14ac:dyDescent="0.2">
      <c r="A56" s="53" t="s">
        <v>149</v>
      </c>
      <c r="B56" s="54" t="s">
        <v>150</v>
      </c>
      <c r="C56" s="80">
        <v>10000</v>
      </c>
      <c r="D56" s="80">
        <v>0</v>
      </c>
      <c r="E56" s="80">
        <v>0</v>
      </c>
      <c r="F56" s="80"/>
    </row>
    <row r="57" spans="1:6" x14ac:dyDescent="0.2">
      <c r="A57" s="53" t="s">
        <v>151</v>
      </c>
      <c r="B57" s="54" t="s">
        <v>152</v>
      </c>
      <c r="C57" s="80">
        <v>18000</v>
      </c>
      <c r="D57" s="80">
        <v>0</v>
      </c>
      <c r="E57" s="80">
        <v>0</v>
      </c>
      <c r="F57" s="80"/>
    </row>
    <row r="58" spans="1:6" x14ac:dyDescent="0.2">
      <c r="A58" s="51" t="s">
        <v>153</v>
      </c>
      <c r="B58" s="52" t="s">
        <v>154</v>
      </c>
      <c r="C58" s="79">
        <f>C59</f>
        <v>6000</v>
      </c>
      <c r="D58" s="79">
        <f>D59</f>
        <v>5843</v>
      </c>
      <c r="E58" s="79">
        <f>E59</f>
        <v>5842.17</v>
      </c>
      <c r="F58" s="79">
        <f>(E58*100)/D58</f>
        <v>99.985794968338183</v>
      </c>
    </row>
    <row r="59" spans="1:6" x14ac:dyDescent="0.2">
      <c r="A59" s="53" t="s">
        <v>155</v>
      </c>
      <c r="B59" s="54" t="s">
        <v>156</v>
      </c>
      <c r="C59" s="80">
        <v>6000</v>
      </c>
      <c r="D59" s="80">
        <v>5843</v>
      </c>
      <c r="E59" s="80">
        <v>5842.17</v>
      </c>
      <c r="F59" s="80"/>
    </row>
    <row r="60" spans="1:6" x14ac:dyDescent="0.2">
      <c r="A60" s="47" t="s">
        <v>49</v>
      </c>
      <c r="B60" s="48" t="s">
        <v>50</v>
      </c>
      <c r="C60" s="76">
        <f t="shared" ref="C60:E61" si="0">C61</f>
        <v>2213017</v>
      </c>
      <c r="D60" s="76">
        <f t="shared" si="0"/>
        <v>2037651</v>
      </c>
      <c r="E60" s="76">
        <f t="shared" si="0"/>
        <v>2037084.63</v>
      </c>
      <c r="F60" s="77">
        <f>(E60*100)/D60</f>
        <v>99.972204759303722</v>
      </c>
    </row>
    <row r="61" spans="1:6" x14ac:dyDescent="0.2">
      <c r="A61" s="49" t="s">
        <v>51</v>
      </c>
      <c r="B61" s="50" t="s">
        <v>52</v>
      </c>
      <c r="C61" s="78">
        <f t="shared" si="0"/>
        <v>2213017</v>
      </c>
      <c r="D61" s="78">
        <f t="shared" si="0"/>
        <v>2037651</v>
      </c>
      <c r="E61" s="78">
        <f t="shared" si="0"/>
        <v>2037084.63</v>
      </c>
      <c r="F61" s="77">
        <f>(E61*100)/D61</f>
        <v>99.972204759303722</v>
      </c>
    </row>
    <row r="62" spans="1:6" ht="26.25" thickBot="1" x14ac:dyDescent="0.25">
      <c r="A62" s="51" t="s">
        <v>53</v>
      </c>
      <c r="B62" s="52" t="s">
        <v>54</v>
      </c>
      <c r="C62" s="79">
        <f>C63+C64</f>
        <v>2213017</v>
      </c>
      <c r="D62" s="79">
        <f>D63+D64</f>
        <v>2037651</v>
      </c>
      <c r="E62" s="79">
        <f>E63+E64</f>
        <v>2037084.63</v>
      </c>
      <c r="F62" s="79">
        <f>(E62*100)/D62</f>
        <v>99.972204759303722</v>
      </c>
    </row>
    <row r="63" spans="1:6" ht="13.5" thickTop="1" x14ac:dyDescent="0.2">
      <c r="A63" s="53" t="s">
        <v>55</v>
      </c>
      <c r="B63" s="54" t="s">
        <v>56</v>
      </c>
      <c r="C63" s="80">
        <v>2149017</v>
      </c>
      <c r="D63" s="80">
        <v>2016086</v>
      </c>
      <c r="E63" s="96">
        <v>2015520.64</v>
      </c>
      <c r="F63" s="95"/>
    </row>
    <row r="64" spans="1:6" ht="26.25" thickBot="1" x14ac:dyDescent="0.25">
      <c r="A64" s="92" t="s">
        <v>57</v>
      </c>
      <c r="B64" s="93" t="s">
        <v>58</v>
      </c>
      <c r="C64" s="94">
        <v>64000</v>
      </c>
      <c r="D64" s="94">
        <v>21565</v>
      </c>
      <c r="E64" s="98">
        <v>21563.99</v>
      </c>
      <c r="F64" s="97"/>
    </row>
    <row r="65" s="55" customFormat="1" x14ac:dyDescent="0.2"/>
    <row r="66" s="55" customFormat="1" x14ac:dyDescent="0.2"/>
    <row r="67" s="55" customFormat="1" x14ac:dyDescent="0.2"/>
    <row r="68" s="55" customFormat="1" x14ac:dyDescent="0.2"/>
    <row r="69" s="55" customFormat="1" x14ac:dyDescent="0.2"/>
    <row r="70" s="55" customFormat="1" x14ac:dyDescent="0.2"/>
    <row r="71" s="55" customFormat="1" x14ac:dyDescent="0.2"/>
    <row r="72" s="55" customFormat="1" x14ac:dyDescent="0.2"/>
    <row r="73" s="55" customFormat="1" x14ac:dyDescent="0.2"/>
    <row r="74" s="55" customFormat="1" x14ac:dyDescent="0.2"/>
    <row r="75" s="55" customFormat="1" x14ac:dyDescent="0.2"/>
    <row r="76" s="55" customFormat="1" x14ac:dyDescent="0.2"/>
    <row r="77" s="55" customFormat="1" x14ac:dyDescent="0.2"/>
    <row r="78" s="55" customFormat="1" x14ac:dyDescent="0.2"/>
    <row r="79" s="55" customFormat="1" x14ac:dyDescent="0.2"/>
    <row r="80" s="55" customFormat="1" x14ac:dyDescent="0.2"/>
    <row r="81" s="55" customFormat="1" x14ac:dyDescent="0.2"/>
    <row r="82" s="55" customFormat="1" x14ac:dyDescent="0.2"/>
    <row r="83" s="55" customFormat="1" x14ac:dyDescent="0.2"/>
    <row r="84" s="55" customFormat="1" x14ac:dyDescent="0.2"/>
    <row r="85" s="55" customFormat="1" x14ac:dyDescent="0.2"/>
    <row r="86" s="55" customFormat="1" x14ac:dyDescent="0.2"/>
    <row r="87" s="55" customFormat="1" x14ac:dyDescent="0.2"/>
    <row r="88" s="55" customFormat="1" x14ac:dyDescent="0.2"/>
    <row r="89" s="55" customFormat="1" x14ac:dyDescent="0.2"/>
    <row r="90" s="55" customFormat="1" x14ac:dyDescent="0.2"/>
    <row r="91" s="55" customFormat="1" x14ac:dyDescent="0.2"/>
    <row r="92" s="55" customFormat="1" x14ac:dyDescent="0.2"/>
    <row r="93" s="55" customFormat="1" x14ac:dyDescent="0.2"/>
    <row r="94" s="55" customFormat="1" x14ac:dyDescent="0.2"/>
    <row r="95" s="55" customFormat="1" x14ac:dyDescent="0.2"/>
    <row r="96" s="55" customFormat="1" x14ac:dyDescent="0.2"/>
    <row r="97" s="55" customFormat="1" x14ac:dyDescent="0.2"/>
    <row r="98" s="55" customFormat="1" x14ac:dyDescent="0.2"/>
    <row r="99" s="55" customFormat="1" x14ac:dyDescent="0.2"/>
    <row r="100" s="55" customFormat="1" x14ac:dyDescent="0.2"/>
    <row r="101" s="55" customFormat="1" x14ac:dyDescent="0.2"/>
    <row r="102" s="55" customFormat="1" x14ac:dyDescent="0.2"/>
    <row r="103" s="55" customFormat="1" x14ac:dyDescent="0.2"/>
    <row r="104" s="55" customFormat="1" x14ac:dyDescent="0.2"/>
    <row r="105" s="55" customFormat="1" x14ac:dyDescent="0.2"/>
    <row r="106" s="55" customFormat="1" x14ac:dyDescent="0.2"/>
    <row r="107" s="55" customFormat="1" x14ac:dyDescent="0.2"/>
    <row r="108" s="55" customFormat="1" x14ac:dyDescent="0.2"/>
    <row r="109" s="55" customFormat="1" x14ac:dyDescent="0.2"/>
    <row r="110" s="55" customFormat="1" x14ac:dyDescent="0.2"/>
    <row r="111" s="55" customFormat="1" x14ac:dyDescent="0.2"/>
    <row r="112" s="55" customFormat="1" x14ac:dyDescent="0.2"/>
    <row r="113" s="55" customFormat="1" x14ac:dyDescent="0.2"/>
    <row r="114" s="55" customFormat="1" x14ac:dyDescent="0.2"/>
    <row r="115" s="55" customFormat="1" x14ac:dyDescent="0.2"/>
    <row r="116" s="55" customFormat="1" x14ac:dyDescent="0.2"/>
    <row r="117" s="55" customFormat="1" x14ac:dyDescent="0.2"/>
    <row r="118" s="55" customFormat="1" x14ac:dyDescent="0.2"/>
    <row r="119" s="55" customFormat="1" x14ac:dyDescent="0.2"/>
    <row r="120" s="55" customFormat="1" x14ac:dyDescent="0.2"/>
    <row r="121" s="55" customFormat="1" x14ac:dyDescent="0.2"/>
    <row r="122" s="55" customFormat="1" x14ac:dyDescent="0.2"/>
    <row r="123" s="55" customFormat="1" x14ac:dyDescent="0.2"/>
    <row r="124" s="55" customFormat="1" x14ac:dyDescent="0.2"/>
    <row r="125" s="55" customFormat="1" x14ac:dyDescent="0.2"/>
    <row r="126" s="55" customFormat="1" x14ac:dyDescent="0.2"/>
    <row r="127" s="55" customFormat="1" x14ac:dyDescent="0.2"/>
    <row r="128" s="55" customFormat="1" x14ac:dyDescent="0.2"/>
    <row r="129" s="55" customFormat="1" x14ac:dyDescent="0.2"/>
    <row r="130" s="55" customFormat="1" x14ac:dyDescent="0.2"/>
    <row r="131" s="55" customFormat="1" x14ac:dyDescent="0.2"/>
    <row r="132" s="55" customFormat="1" x14ac:dyDescent="0.2"/>
    <row r="133" s="55" customFormat="1" x14ac:dyDescent="0.2"/>
    <row r="134" s="55" customFormat="1" x14ac:dyDescent="0.2"/>
    <row r="135" s="55" customFormat="1" x14ac:dyDescent="0.2"/>
    <row r="136" s="55" customFormat="1" x14ac:dyDescent="0.2"/>
    <row r="137" s="55" customFormat="1" x14ac:dyDescent="0.2"/>
    <row r="138" s="55" customFormat="1" x14ac:dyDescent="0.2"/>
    <row r="139" s="55" customFormat="1" x14ac:dyDescent="0.2"/>
    <row r="140" s="55" customFormat="1" x14ac:dyDescent="0.2"/>
    <row r="141" s="55" customFormat="1" x14ac:dyDescent="0.2"/>
    <row r="142" s="55" customFormat="1" x14ac:dyDescent="0.2"/>
    <row r="143" s="55" customFormat="1" x14ac:dyDescent="0.2"/>
    <row r="144" s="55" customFormat="1" x14ac:dyDescent="0.2"/>
    <row r="145" s="55" customFormat="1" x14ac:dyDescent="0.2"/>
    <row r="146" s="55" customFormat="1" x14ac:dyDescent="0.2"/>
    <row r="147" s="55" customFormat="1" x14ac:dyDescent="0.2"/>
    <row r="148" s="55" customFormat="1" x14ac:dyDescent="0.2"/>
    <row r="149" s="55" customFormat="1" x14ac:dyDescent="0.2"/>
    <row r="150" s="55" customFormat="1" x14ac:dyDescent="0.2"/>
    <row r="151" s="55" customFormat="1" x14ac:dyDescent="0.2"/>
    <row r="152" s="55" customFormat="1" x14ac:dyDescent="0.2"/>
    <row r="153" s="55" customFormat="1" x14ac:dyDescent="0.2"/>
    <row r="154" s="55" customFormat="1" x14ac:dyDescent="0.2"/>
    <row r="155" s="55" customFormat="1" x14ac:dyDescent="0.2"/>
    <row r="156" s="55" customFormat="1" x14ac:dyDescent="0.2"/>
    <row r="157" s="55" customFormat="1" x14ac:dyDescent="0.2"/>
    <row r="158" s="55" customFormat="1" x14ac:dyDescent="0.2"/>
    <row r="159" s="55" customFormat="1" x14ac:dyDescent="0.2"/>
    <row r="160" s="55" customFormat="1" x14ac:dyDescent="0.2"/>
    <row r="161" s="55" customFormat="1" x14ac:dyDescent="0.2"/>
    <row r="162" s="55" customFormat="1" x14ac:dyDescent="0.2"/>
    <row r="163" s="55" customFormat="1" x14ac:dyDescent="0.2"/>
    <row r="164" s="55" customFormat="1" x14ac:dyDescent="0.2"/>
    <row r="165" s="55" customFormat="1" x14ac:dyDescent="0.2"/>
    <row r="166" s="55" customFormat="1" x14ac:dyDescent="0.2"/>
    <row r="167" s="55" customFormat="1" x14ac:dyDescent="0.2"/>
    <row r="168" s="55" customFormat="1" x14ac:dyDescent="0.2"/>
    <row r="169" s="55" customFormat="1" x14ac:dyDescent="0.2"/>
    <row r="170" s="55" customFormat="1" x14ac:dyDescent="0.2"/>
    <row r="171" s="55" customFormat="1" x14ac:dyDescent="0.2"/>
    <row r="172" s="55" customFormat="1" x14ac:dyDescent="0.2"/>
    <row r="173" s="55" customFormat="1" x14ac:dyDescent="0.2"/>
    <row r="174" s="55" customFormat="1" x14ac:dyDescent="0.2"/>
    <row r="175" s="55" customFormat="1" x14ac:dyDescent="0.2"/>
    <row r="176" s="55" customFormat="1" x14ac:dyDescent="0.2"/>
    <row r="177" s="55" customFormat="1" x14ac:dyDescent="0.2"/>
    <row r="178" s="55" customFormat="1" x14ac:dyDescent="0.2"/>
    <row r="179" s="55" customFormat="1" x14ac:dyDescent="0.2"/>
    <row r="180" s="55" customFormat="1" x14ac:dyDescent="0.2"/>
    <row r="181" s="55" customFormat="1" x14ac:dyDescent="0.2"/>
    <row r="182" s="55" customFormat="1" x14ac:dyDescent="0.2"/>
    <row r="183" s="55" customFormat="1" x14ac:dyDescent="0.2"/>
    <row r="184" s="55" customFormat="1" x14ac:dyDescent="0.2"/>
    <row r="185" s="55" customFormat="1" x14ac:dyDescent="0.2"/>
    <row r="186" s="55" customFormat="1" x14ac:dyDescent="0.2"/>
    <row r="187" s="55" customFormat="1" x14ac:dyDescent="0.2"/>
    <row r="188" s="55" customFormat="1" x14ac:dyDescent="0.2"/>
    <row r="189" s="55" customFormat="1" x14ac:dyDescent="0.2"/>
    <row r="190" s="55" customFormat="1" x14ac:dyDescent="0.2"/>
    <row r="191" s="55" customFormat="1" x14ac:dyDescent="0.2"/>
    <row r="192" s="55" customFormat="1" x14ac:dyDescent="0.2"/>
    <row r="193" s="55" customFormat="1" x14ac:dyDescent="0.2"/>
    <row r="194" s="55" customFormat="1" x14ac:dyDescent="0.2"/>
    <row r="195" s="55" customFormat="1" x14ac:dyDescent="0.2"/>
    <row r="196" s="55" customFormat="1" x14ac:dyDescent="0.2"/>
    <row r="197" s="55" customFormat="1" x14ac:dyDescent="0.2"/>
    <row r="198" s="55" customFormat="1" x14ac:dyDescent="0.2"/>
    <row r="199" s="55" customFormat="1" x14ac:dyDescent="0.2"/>
    <row r="200" s="55" customFormat="1" x14ac:dyDescent="0.2"/>
    <row r="201" s="55" customFormat="1" x14ac:dyDescent="0.2"/>
    <row r="202" s="55" customFormat="1" x14ac:dyDescent="0.2"/>
    <row r="203" s="55" customFormat="1" x14ac:dyDescent="0.2"/>
    <row r="204" s="55" customFormat="1" x14ac:dyDescent="0.2"/>
    <row r="205" s="55" customFormat="1" x14ac:dyDescent="0.2"/>
    <row r="206" s="55" customFormat="1" x14ac:dyDescent="0.2"/>
    <row r="207" s="55" customFormat="1" x14ac:dyDescent="0.2"/>
    <row r="208" s="55" customFormat="1" x14ac:dyDescent="0.2"/>
    <row r="209" s="55" customFormat="1" x14ac:dyDescent="0.2"/>
    <row r="210" s="55" customFormat="1" x14ac:dyDescent="0.2"/>
    <row r="211" s="55" customFormat="1" x14ac:dyDescent="0.2"/>
    <row r="212" s="55" customFormat="1" x14ac:dyDescent="0.2"/>
    <row r="213" s="55" customFormat="1" x14ac:dyDescent="0.2"/>
    <row r="214" s="55" customFormat="1" x14ac:dyDescent="0.2"/>
    <row r="215" s="55" customFormat="1" x14ac:dyDescent="0.2"/>
    <row r="216" s="55" customFormat="1" x14ac:dyDescent="0.2"/>
    <row r="217" s="55" customFormat="1" x14ac:dyDescent="0.2"/>
    <row r="218" s="55" customFormat="1" x14ac:dyDescent="0.2"/>
    <row r="219" s="55" customFormat="1" x14ac:dyDescent="0.2"/>
    <row r="220" s="55" customFormat="1" x14ac:dyDescent="0.2"/>
    <row r="221" s="55" customFormat="1" x14ac:dyDescent="0.2"/>
    <row r="222" s="55" customFormat="1" x14ac:dyDescent="0.2"/>
    <row r="223" s="55" customFormat="1" x14ac:dyDescent="0.2"/>
    <row r="224" s="55" customFormat="1" x14ac:dyDescent="0.2"/>
    <row r="225" s="55" customFormat="1" x14ac:dyDescent="0.2"/>
    <row r="226" s="55" customFormat="1" x14ac:dyDescent="0.2"/>
    <row r="227" s="55" customFormat="1" x14ac:dyDescent="0.2"/>
    <row r="228" s="55" customFormat="1" x14ac:dyDescent="0.2"/>
    <row r="229" s="55" customFormat="1" x14ac:dyDescent="0.2"/>
    <row r="230" s="55" customFormat="1" x14ac:dyDescent="0.2"/>
    <row r="231" s="55" customFormat="1" x14ac:dyDescent="0.2"/>
    <row r="232" s="55" customFormat="1" x14ac:dyDescent="0.2"/>
    <row r="233" s="55" customFormat="1" x14ac:dyDescent="0.2"/>
    <row r="234" s="55" customFormat="1" x14ac:dyDescent="0.2"/>
    <row r="235" s="55" customFormat="1" x14ac:dyDescent="0.2"/>
    <row r="236" s="55" customFormat="1" x14ac:dyDescent="0.2"/>
    <row r="237" s="55" customFormat="1" x14ac:dyDescent="0.2"/>
    <row r="238" s="55" customFormat="1" x14ac:dyDescent="0.2"/>
    <row r="239" s="55" customFormat="1" x14ac:dyDescent="0.2"/>
    <row r="240" s="55" customFormat="1" x14ac:dyDescent="0.2"/>
    <row r="241" s="55" customFormat="1" x14ac:dyDescent="0.2"/>
    <row r="242" s="55" customFormat="1" x14ac:dyDescent="0.2"/>
    <row r="243" s="55" customFormat="1" x14ac:dyDescent="0.2"/>
    <row r="244" s="55" customFormat="1" x14ac:dyDescent="0.2"/>
    <row r="245" s="55" customFormat="1" x14ac:dyDescent="0.2"/>
    <row r="246" s="55" customFormat="1" x14ac:dyDescent="0.2"/>
    <row r="247" s="55" customFormat="1" x14ac:dyDescent="0.2"/>
    <row r="248" s="55" customFormat="1" x14ac:dyDescent="0.2"/>
    <row r="249" s="55" customFormat="1" x14ac:dyDescent="0.2"/>
    <row r="250" s="55" customFormat="1" x14ac:dyDescent="0.2"/>
    <row r="251" s="55" customFormat="1" x14ac:dyDescent="0.2"/>
    <row r="252" s="55" customFormat="1" x14ac:dyDescent="0.2"/>
    <row r="253" s="55" customFormat="1" x14ac:dyDescent="0.2"/>
    <row r="254" s="55" customFormat="1" x14ac:dyDescent="0.2"/>
    <row r="255" s="55" customFormat="1" x14ac:dyDescent="0.2"/>
    <row r="256" s="55" customFormat="1" x14ac:dyDescent="0.2"/>
    <row r="257" s="55" customFormat="1" x14ac:dyDescent="0.2"/>
    <row r="258" s="55" customFormat="1" x14ac:dyDescent="0.2"/>
    <row r="259" s="55" customFormat="1" x14ac:dyDescent="0.2"/>
    <row r="260" s="55" customFormat="1" x14ac:dyDescent="0.2"/>
    <row r="261" s="55" customFormat="1" x14ac:dyDescent="0.2"/>
    <row r="262" s="55" customFormat="1" x14ac:dyDescent="0.2"/>
    <row r="263" s="55" customFormat="1" x14ac:dyDescent="0.2"/>
    <row r="264" s="55" customFormat="1" x14ac:dyDescent="0.2"/>
    <row r="265" s="55" customFormat="1" x14ac:dyDescent="0.2"/>
    <row r="266" s="55" customFormat="1" x14ac:dyDescent="0.2"/>
    <row r="267" s="55" customFormat="1" x14ac:dyDescent="0.2"/>
    <row r="268" s="55" customFormat="1" x14ac:dyDescent="0.2"/>
    <row r="269" s="55" customFormat="1" x14ac:dyDescent="0.2"/>
    <row r="270" s="55" customFormat="1" x14ac:dyDescent="0.2"/>
    <row r="271" s="55" customFormat="1" x14ac:dyDescent="0.2"/>
    <row r="272" s="55" customFormat="1" x14ac:dyDescent="0.2"/>
    <row r="273" s="55" customFormat="1" x14ac:dyDescent="0.2"/>
    <row r="274" s="55" customFormat="1" x14ac:dyDescent="0.2"/>
    <row r="275" s="55" customFormat="1" x14ac:dyDescent="0.2"/>
    <row r="276" s="55" customFormat="1" x14ac:dyDescent="0.2"/>
    <row r="277" s="55" customFormat="1" x14ac:dyDescent="0.2"/>
    <row r="278" s="55" customFormat="1" x14ac:dyDescent="0.2"/>
    <row r="279" s="55" customFormat="1" x14ac:dyDescent="0.2"/>
    <row r="280" s="55" customFormat="1" x14ac:dyDescent="0.2"/>
    <row r="281" s="55" customFormat="1" x14ac:dyDescent="0.2"/>
    <row r="282" s="55" customFormat="1" x14ac:dyDescent="0.2"/>
    <row r="283" s="55" customFormat="1" x14ac:dyDescent="0.2"/>
    <row r="284" s="55" customFormat="1" x14ac:dyDescent="0.2"/>
    <row r="285" s="55" customFormat="1" x14ac:dyDescent="0.2"/>
    <row r="286" s="55" customFormat="1" x14ac:dyDescent="0.2"/>
    <row r="287" s="55" customFormat="1" x14ac:dyDescent="0.2"/>
    <row r="288" s="55" customFormat="1" x14ac:dyDescent="0.2"/>
    <row r="289" s="55" customFormat="1" x14ac:dyDescent="0.2"/>
    <row r="290" s="55" customFormat="1" x14ac:dyDescent="0.2"/>
    <row r="291" s="55" customFormat="1" x14ac:dyDescent="0.2"/>
    <row r="292" s="55" customFormat="1" x14ac:dyDescent="0.2"/>
    <row r="293" s="55" customFormat="1" x14ac:dyDescent="0.2"/>
    <row r="294" s="55" customFormat="1" x14ac:dyDescent="0.2"/>
    <row r="295" s="55" customFormat="1" x14ac:dyDescent="0.2"/>
    <row r="296" s="55" customFormat="1" x14ac:dyDescent="0.2"/>
    <row r="297" s="55" customFormat="1" x14ac:dyDescent="0.2"/>
    <row r="298" s="55" customFormat="1" x14ac:dyDescent="0.2"/>
    <row r="299" s="55" customFormat="1" x14ac:dyDescent="0.2"/>
    <row r="300" s="55" customFormat="1" x14ac:dyDescent="0.2"/>
    <row r="301" s="55" customFormat="1" x14ac:dyDescent="0.2"/>
    <row r="302" s="55" customFormat="1" x14ac:dyDescent="0.2"/>
    <row r="303" s="55" customFormat="1" x14ac:dyDescent="0.2"/>
    <row r="304" s="55" customFormat="1" x14ac:dyDescent="0.2"/>
    <row r="305" s="55" customFormat="1" x14ac:dyDescent="0.2"/>
    <row r="306" s="55" customFormat="1" x14ac:dyDescent="0.2"/>
    <row r="307" s="55" customFormat="1" x14ac:dyDescent="0.2"/>
    <row r="308" s="55" customFormat="1" x14ac:dyDescent="0.2"/>
    <row r="309" s="55" customFormat="1" x14ac:dyDescent="0.2"/>
    <row r="310" s="55" customFormat="1" x14ac:dyDescent="0.2"/>
    <row r="311" s="55" customFormat="1" x14ac:dyDescent="0.2"/>
    <row r="312" s="55" customFormat="1" x14ac:dyDescent="0.2"/>
    <row r="313" s="55" customFormat="1" x14ac:dyDescent="0.2"/>
    <row r="314" s="55" customFormat="1" x14ac:dyDescent="0.2"/>
    <row r="315" s="55" customFormat="1" x14ac:dyDescent="0.2"/>
    <row r="316" s="55" customFormat="1" x14ac:dyDescent="0.2"/>
    <row r="317" s="55" customFormat="1" x14ac:dyDescent="0.2"/>
    <row r="318" s="55" customFormat="1" x14ac:dyDescent="0.2"/>
    <row r="319" s="55" customFormat="1" x14ac:dyDescent="0.2"/>
    <row r="320" s="55" customFormat="1" x14ac:dyDescent="0.2"/>
    <row r="321" s="55" customFormat="1" x14ac:dyDescent="0.2"/>
    <row r="322" s="55" customFormat="1" x14ac:dyDescent="0.2"/>
    <row r="323" s="55" customFormat="1" x14ac:dyDescent="0.2"/>
    <row r="324" s="55" customFormat="1" x14ac:dyDescent="0.2"/>
    <row r="325" s="55" customFormat="1" x14ac:dyDescent="0.2"/>
    <row r="326" s="55" customFormat="1" x14ac:dyDescent="0.2"/>
    <row r="327" s="55" customFormat="1" x14ac:dyDescent="0.2"/>
    <row r="328" s="55" customFormat="1" x14ac:dyDescent="0.2"/>
    <row r="329" s="55" customFormat="1" x14ac:dyDescent="0.2"/>
    <row r="330" s="55" customFormat="1" x14ac:dyDescent="0.2"/>
    <row r="331" s="55" customFormat="1" x14ac:dyDescent="0.2"/>
    <row r="332" s="55" customFormat="1" x14ac:dyDescent="0.2"/>
    <row r="333" s="55" customFormat="1" x14ac:dyDescent="0.2"/>
    <row r="334" s="55" customFormat="1" x14ac:dyDescent="0.2"/>
    <row r="335" s="55" customFormat="1" x14ac:dyDescent="0.2"/>
    <row r="336" s="55" customFormat="1" x14ac:dyDescent="0.2"/>
    <row r="337" s="55" customFormat="1" x14ac:dyDescent="0.2"/>
    <row r="338" s="55" customFormat="1" x14ac:dyDescent="0.2"/>
    <row r="339" s="55" customFormat="1" x14ac:dyDescent="0.2"/>
    <row r="340" s="55" customFormat="1" x14ac:dyDescent="0.2"/>
    <row r="341" s="55" customFormat="1" x14ac:dyDescent="0.2"/>
    <row r="342" s="55" customFormat="1" x14ac:dyDescent="0.2"/>
    <row r="343" s="55" customFormat="1" x14ac:dyDescent="0.2"/>
    <row r="344" s="55" customFormat="1" x14ac:dyDescent="0.2"/>
    <row r="345" s="55" customFormat="1" x14ac:dyDescent="0.2"/>
    <row r="346" s="55" customFormat="1" x14ac:dyDescent="0.2"/>
    <row r="347" s="55" customFormat="1" x14ac:dyDescent="0.2"/>
    <row r="348" s="55" customFormat="1" x14ac:dyDescent="0.2"/>
    <row r="349" s="55" customFormat="1" x14ac:dyDescent="0.2"/>
    <row r="350" s="55" customFormat="1" x14ac:dyDescent="0.2"/>
    <row r="351" s="55" customFormat="1" x14ac:dyDescent="0.2"/>
    <row r="352" s="55" customFormat="1" x14ac:dyDescent="0.2"/>
    <row r="353" s="55" customFormat="1" x14ac:dyDescent="0.2"/>
    <row r="354" s="55" customFormat="1" x14ac:dyDescent="0.2"/>
    <row r="355" s="55" customFormat="1" x14ac:dyDescent="0.2"/>
    <row r="356" s="55" customFormat="1" x14ac:dyDescent="0.2"/>
    <row r="357" s="55" customFormat="1" x14ac:dyDescent="0.2"/>
    <row r="358" s="55" customFormat="1" x14ac:dyDescent="0.2"/>
    <row r="359" s="55" customFormat="1" x14ac:dyDescent="0.2"/>
    <row r="360" s="55" customFormat="1" x14ac:dyDescent="0.2"/>
    <row r="361" s="55" customFormat="1" x14ac:dyDescent="0.2"/>
    <row r="362" s="55" customFormat="1" x14ac:dyDescent="0.2"/>
    <row r="363" s="55" customFormat="1" x14ac:dyDescent="0.2"/>
    <row r="364" s="55" customFormat="1" x14ac:dyDescent="0.2"/>
    <row r="365" s="55" customFormat="1" x14ac:dyDescent="0.2"/>
    <row r="366" s="55" customFormat="1" x14ac:dyDescent="0.2"/>
    <row r="367" s="55" customFormat="1" x14ac:dyDescent="0.2"/>
    <row r="368" s="55" customFormat="1" x14ac:dyDescent="0.2"/>
    <row r="369" s="55" customFormat="1" x14ac:dyDescent="0.2"/>
    <row r="370" s="55" customFormat="1" x14ac:dyDescent="0.2"/>
    <row r="371" s="55" customFormat="1" x14ac:dyDescent="0.2"/>
    <row r="372" s="55" customFormat="1" x14ac:dyDescent="0.2"/>
    <row r="373" s="55" customFormat="1" x14ac:dyDescent="0.2"/>
    <row r="374" s="55" customFormat="1" x14ac:dyDescent="0.2"/>
    <row r="375" s="55" customFormat="1" x14ac:dyDescent="0.2"/>
    <row r="376" s="55" customFormat="1" x14ac:dyDescent="0.2"/>
    <row r="377" s="55" customFormat="1" x14ac:dyDescent="0.2"/>
    <row r="378" s="55" customFormat="1" x14ac:dyDescent="0.2"/>
    <row r="379" s="55" customFormat="1" x14ac:dyDescent="0.2"/>
    <row r="380" s="55" customFormat="1" x14ac:dyDescent="0.2"/>
    <row r="381" s="55" customFormat="1" x14ac:dyDescent="0.2"/>
    <row r="382" s="55" customFormat="1" x14ac:dyDescent="0.2"/>
    <row r="383" s="55" customFormat="1" x14ac:dyDescent="0.2"/>
    <row r="384" s="55" customFormat="1" x14ac:dyDescent="0.2"/>
    <row r="385" s="55" customFormat="1" x14ac:dyDescent="0.2"/>
    <row r="386" s="55" customFormat="1" x14ac:dyDescent="0.2"/>
    <row r="387" s="55" customFormat="1" x14ac:dyDescent="0.2"/>
    <row r="388" s="55" customFormat="1" x14ac:dyDescent="0.2"/>
    <row r="389" s="55" customFormat="1" x14ac:dyDescent="0.2"/>
    <row r="390" s="55" customFormat="1" x14ac:dyDescent="0.2"/>
    <row r="391" s="55" customFormat="1" x14ac:dyDescent="0.2"/>
    <row r="392" s="55" customFormat="1" x14ac:dyDescent="0.2"/>
    <row r="393" s="55" customFormat="1" x14ac:dyDescent="0.2"/>
    <row r="394" s="55" customFormat="1" x14ac:dyDescent="0.2"/>
    <row r="395" s="55" customFormat="1" x14ac:dyDescent="0.2"/>
    <row r="396" s="55" customFormat="1" x14ac:dyDescent="0.2"/>
    <row r="397" s="55" customFormat="1" x14ac:dyDescent="0.2"/>
    <row r="398" s="55" customFormat="1" x14ac:dyDescent="0.2"/>
    <row r="399" s="55" customFormat="1" x14ac:dyDescent="0.2"/>
    <row r="400" s="55" customFormat="1" x14ac:dyDescent="0.2"/>
    <row r="401" s="55" customFormat="1" x14ac:dyDescent="0.2"/>
    <row r="402" s="55" customFormat="1" x14ac:dyDescent="0.2"/>
    <row r="403" s="55" customFormat="1" x14ac:dyDescent="0.2"/>
    <row r="404" s="55" customFormat="1" x14ac:dyDescent="0.2"/>
    <row r="405" s="55" customFormat="1" x14ac:dyDescent="0.2"/>
    <row r="406" s="55" customFormat="1" x14ac:dyDescent="0.2"/>
    <row r="407" s="55" customFormat="1" x14ac:dyDescent="0.2"/>
    <row r="408" s="55" customFormat="1" x14ac:dyDescent="0.2"/>
    <row r="409" s="55" customFormat="1" x14ac:dyDescent="0.2"/>
    <row r="410" s="55" customFormat="1" x14ac:dyDescent="0.2"/>
    <row r="411" s="55" customFormat="1" x14ac:dyDescent="0.2"/>
    <row r="412" s="55" customFormat="1" x14ac:dyDescent="0.2"/>
    <row r="413" s="55" customFormat="1" x14ac:dyDescent="0.2"/>
    <row r="414" s="55" customFormat="1" x14ac:dyDescent="0.2"/>
    <row r="415" s="55" customFormat="1" x14ac:dyDescent="0.2"/>
    <row r="416" s="55" customFormat="1" x14ac:dyDescent="0.2"/>
    <row r="417" s="55" customFormat="1" x14ac:dyDescent="0.2"/>
    <row r="418" s="55" customFormat="1" x14ac:dyDescent="0.2"/>
    <row r="419" s="55" customFormat="1" x14ac:dyDescent="0.2"/>
    <row r="420" s="55" customFormat="1" x14ac:dyDescent="0.2"/>
    <row r="421" s="55" customFormat="1" x14ac:dyDescent="0.2"/>
    <row r="422" s="55" customFormat="1" x14ac:dyDescent="0.2"/>
    <row r="423" s="55" customFormat="1" x14ac:dyDescent="0.2"/>
    <row r="424" s="55" customFormat="1" x14ac:dyDescent="0.2"/>
    <row r="425" s="55" customFormat="1" x14ac:dyDescent="0.2"/>
    <row r="426" s="55" customFormat="1" x14ac:dyDescent="0.2"/>
    <row r="427" s="55" customFormat="1" x14ac:dyDescent="0.2"/>
    <row r="428" s="55" customFormat="1" x14ac:dyDescent="0.2"/>
    <row r="429" s="55" customFormat="1" x14ac:dyDescent="0.2"/>
    <row r="430" s="55" customFormat="1" x14ac:dyDescent="0.2"/>
    <row r="431" s="55" customFormat="1" x14ac:dyDescent="0.2"/>
    <row r="432" s="55" customFormat="1" x14ac:dyDescent="0.2"/>
    <row r="433" s="55" customFormat="1" x14ac:dyDescent="0.2"/>
    <row r="434" s="55" customFormat="1" x14ac:dyDescent="0.2"/>
    <row r="435" s="55" customFormat="1" x14ac:dyDescent="0.2"/>
    <row r="436" s="55" customFormat="1" x14ac:dyDescent="0.2"/>
    <row r="437" s="55" customFormat="1" x14ac:dyDescent="0.2"/>
    <row r="438" s="55" customFormat="1" x14ac:dyDescent="0.2"/>
    <row r="439" s="55" customFormat="1" x14ac:dyDescent="0.2"/>
    <row r="440" s="55" customFormat="1" x14ac:dyDescent="0.2"/>
    <row r="441" s="55" customFormat="1" x14ac:dyDescent="0.2"/>
    <row r="442" s="55" customFormat="1" x14ac:dyDescent="0.2"/>
    <row r="443" s="55" customFormat="1" x14ac:dyDescent="0.2"/>
    <row r="444" s="55" customFormat="1" x14ac:dyDescent="0.2"/>
    <row r="445" s="55" customFormat="1" x14ac:dyDescent="0.2"/>
    <row r="446" s="55" customFormat="1" x14ac:dyDescent="0.2"/>
    <row r="447" s="55" customFormat="1" x14ac:dyDescent="0.2"/>
    <row r="448" s="55" customFormat="1" x14ac:dyDescent="0.2"/>
    <row r="449" s="55" customFormat="1" x14ac:dyDescent="0.2"/>
    <row r="450" s="55" customFormat="1" x14ac:dyDescent="0.2"/>
    <row r="451" s="55" customFormat="1" x14ac:dyDescent="0.2"/>
    <row r="452" s="55" customFormat="1" x14ac:dyDescent="0.2"/>
    <row r="453" s="55" customFormat="1" x14ac:dyDescent="0.2"/>
    <row r="454" s="55" customFormat="1" x14ac:dyDescent="0.2"/>
    <row r="455" s="55" customFormat="1" x14ac:dyDescent="0.2"/>
    <row r="456" s="55" customFormat="1" x14ac:dyDescent="0.2"/>
    <row r="457" s="55" customFormat="1" x14ac:dyDescent="0.2"/>
    <row r="458" s="55" customFormat="1" x14ac:dyDescent="0.2"/>
    <row r="459" s="55" customFormat="1" x14ac:dyDescent="0.2"/>
    <row r="460" s="55" customFormat="1" x14ac:dyDescent="0.2"/>
    <row r="461" s="55" customFormat="1" x14ac:dyDescent="0.2"/>
    <row r="462" s="55" customFormat="1" x14ac:dyDescent="0.2"/>
    <row r="463" s="55" customFormat="1" x14ac:dyDescent="0.2"/>
    <row r="464" s="55" customFormat="1" x14ac:dyDescent="0.2"/>
    <row r="465" s="55" customFormat="1" x14ac:dyDescent="0.2"/>
    <row r="466" s="55" customFormat="1" x14ac:dyDescent="0.2"/>
    <row r="467" s="55" customFormat="1" x14ac:dyDescent="0.2"/>
    <row r="468" s="55" customFormat="1" x14ac:dyDescent="0.2"/>
    <row r="469" s="55" customFormat="1" x14ac:dyDescent="0.2"/>
    <row r="470" s="55" customFormat="1" x14ac:dyDescent="0.2"/>
    <row r="471" s="55" customFormat="1" x14ac:dyDescent="0.2"/>
    <row r="472" s="55" customFormat="1" x14ac:dyDescent="0.2"/>
    <row r="473" s="55" customFormat="1" x14ac:dyDescent="0.2"/>
    <row r="474" s="55" customFormat="1" x14ac:dyDescent="0.2"/>
    <row r="475" s="55" customFormat="1" x14ac:dyDescent="0.2"/>
    <row r="476" s="55" customFormat="1" x14ac:dyDescent="0.2"/>
    <row r="477" s="55" customFormat="1" x14ac:dyDescent="0.2"/>
    <row r="478" s="55" customFormat="1" x14ac:dyDescent="0.2"/>
    <row r="479" s="55" customFormat="1" x14ac:dyDescent="0.2"/>
    <row r="480" s="55" customFormat="1" x14ac:dyDescent="0.2"/>
    <row r="481" s="55" customFormat="1" x14ac:dyDescent="0.2"/>
    <row r="482" s="55" customFormat="1" x14ac:dyDescent="0.2"/>
    <row r="483" s="55" customFormat="1" x14ac:dyDescent="0.2"/>
    <row r="484" s="55" customFormat="1" x14ac:dyDescent="0.2"/>
    <row r="485" s="55" customFormat="1" x14ac:dyDescent="0.2"/>
    <row r="486" s="55" customFormat="1" x14ac:dyDescent="0.2"/>
    <row r="487" s="55" customFormat="1" x14ac:dyDescent="0.2"/>
    <row r="488" s="55" customFormat="1" x14ac:dyDescent="0.2"/>
    <row r="489" s="55" customFormat="1" x14ac:dyDescent="0.2"/>
    <row r="490" s="55" customFormat="1" x14ac:dyDescent="0.2"/>
    <row r="491" s="55" customFormat="1" x14ac:dyDescent="0.2"/>
    <row r="492" s="55" customFormat="1" x14ac:dyDescent="0.2"/>
    <row r="493" s="55" customFormat="1" x14ac:dyDescent="0.2"/>
    <row r="494" s="55" customFormat="1" x14ac:dyDescent="0.2"/>
    <row r="495" s="55" customFormat="1" x14ac:dyDescent="0.2"/>
    <row r="496" s="55" customFormat="1" x14ac:dyDescent="0.2"/>
    <row r="497" s="55" customFormat="1" x14ac:dyDescent="0.2"/>
    <row r="498" s="55" customFormat="1" x14ac:dyDescent="0.2"/>
    <row r="499" s="55" customFormat="1" x14ac:dyDescent="0.2"/>
    <row r="500" s="55" customFormat="1" x14ac:dyDescent="0.2"/>
    <row r="501" s="55" customFormat="1" x14ac:dyDescent="0.2"/>
    <row r="502" s="55" customFormat="1" x14ac:dyDescent="0.2"/>
    <row r="503" s="55" customFormat="1" x14ac:dyDescent="0.2"/>
    <row r="504" s="55" customFormat="1" x14ac:dyDescent="0.2"/>
    <row r="505" s="55" customFormat="1" x14ac:dyDescent="0.2"/>
    <row r="506" s="55" customFormat="1" x14ac:dyDescent="0.2"/>
    <row r="507" s="55" customFormat="1" x14ac:dyDescent="0.2"/>
    <row r="508" s="55" customFormat="1" x14ac:dyDescent="0.2"/>
    <row r="509" s="55" customFormat="1" x14ac:dyDescent="0.2"/>
    <row r="510" s="55" customFormat="1" x14ac:dyDescent="0.2"/>
    <row r="511" s="55" customFormat="1" x14ac:dyDescent="0.2"/>
    <row r="512" s="55" customFormat="1" x14ac:dyDescent="0.2"/>
    <row r="513" s="55" customFormat="1" x14ac:dyDescent="0.2"/>
    <row r="514" s="55" customFormat="1" x14ac:dyDescent="0.2"/>
    <row r="515" s="55" customFormat="1" x14ac:dyDescent="0.2"/>
    <row r="516" s="55" customFormat="1" x14ac:dyDescent="0.2"/>
    <row r="517" s="55" customFormat="1" x14ac:dyDescent="0.2"/>
    <row r="518" s="55" customFormat="1" x14ac:dyDescent="0.2"/>
    <row r="519" s="55" customFormat="1" x14ac:dyDescent="0.2"/>
    <row r="520" s="55" customFormat="1" x14ac:dyDescent="0.2"/>
    <row r="521" s="55" customFormat="1" x14ac:dyDescent="0.2"/>
    <row r="522" s="55" customFormat="1" x14ac:dyDescent="0.2"/>
    <row r="523" s="55" customFormat="1" x14ac:dyDescent="0.2"/>
    <row r="524" s="55" customFormat="1" x14ac:dyDescent="0.2"/>
    <row r="525" s="55" customFormat="1" x14ac:dyDescent="0.2"/>
    <row r="526" s="55" customFormat="1" x14ac:dyDescent="0.2"/>
    <row r="527" s="55" customFormat="1" x14ac:dyDescent="0.2"/>
    <row r="528" s="55" customFormat="1" x14ac:dyDescent="0.2"/>
    <row r="529" s="55" customFormat="1" x14ac:dyDescent="0.2"/>
    <row r="530" s="55" customFormat="1" x14ac:dyDescent="0.2"/>
    <row r="531" s="55" customFormat="1" x14ac:dyDescent="0.2"/>
    <row r="532" s="55" customFormat="1" x14ac:dyDescent="0.2"/>
    <row r="533" s="55" customFormat="1" x14ac:dyDescent="0.2"/>
    <row r="534" s="55" customFormat="1" x14ac:dyDescent="0.2"/>
    <row r="535" s="55" customFormat="1" x14ac:dyDescent="0.2"/>
    <row r="536" s="55" customFormat="1" x14ac:dyDescent="0.2"/>
    <row r="537" s="55" customFormat="1" x14ac:dyDescent="0.2"/>
    <row r="538" s="55" customFormat="1" x14ac:dyDescent="0.2"/>
    <row r="539" s="55" customFormat="1" x14ac:dyDescent="0.2"/>
    <row r="540" s="55" customFormat="1" x14ac:dyDescent="0.2"/>
    <row r="541" s="55" customFormat="1" x14ac:dyDescent="0.2"/>
    <row r="542" s="55" customFormat="1" x14ac:dyDescent="0.2"/>
    <row r="543" s="55" customFormat="1" x14ac:dyDescent="0.2"/>
    <row r="544" s="55" customFormat="1" x14ac:dyDescent="0.2"/>
    <row r="545" s="55" customFormat="1" x14ac:dyDescent="0.2"/>
    <row r="546" s="55" customFormat="1" x14ac:dyDescent="0.2"/>
    <row r="547" s="55" customFormat="1" x14ac:dyDescent="0.2"/>
    <row r="548" s="55" customFormat="1" x14ac:dyDescent="0.2"/>
    <row r="549" s="55" customFormat="1" x14ac:dyDescent="0.2"/>
    <row r="550" s="55" customFormat="1" x14ac:dyDescent="0.2"/>
    <row r="551" s="55" customFormat="1" x14ac:dyDescent="0.2"/>
    <row r="552" s="55" customFormat="1" x14ac:dyDescent="0.2"/>
    <row r="553" s="55" customFormat="1" x14ac:dyDescent="0.2"/>
    <row r="554" s="55" customFormat="1" x14ac:dyDescent="0.2"/>
    <row r="555" s="55" customFormat="1" x14ac:dyDescent="0.2"/>
    <row r="556" s="55" customFormat="1" x14ac:dyDescent="0.2"/>
    <row r="557" s="55" customFormat="1" x14ac:dyDescent="0.2"/>
    <row r="558" s="55" customFormat="1" x14ac:dyDescent="0.2"/>
    <row r="559" s="55" customFormat="1" x14ac:dyDescent="0.2"/>
    <row r="560" s="55" customFormat="1" x14ac:dyDescent="0.2"/>
    <row r="561" s="55" customFormat="1" x14ac:dyDescent="0.2"/>
    <row r="562" s="55" customFormat="1" x14ac:dyDescent="0.2"/>
    <row r="563" s="55" customFormat="1" x14ac:dyDescent="0.2"/>
    <row r="564" s="55" customFormat="1" x14ac:dyDescent="0.2"/>
    <row r="565" s="55" customFormat="1" x14ac:dyDescent="0.2"/>
    <row r="566" s="55" customFormat="1" x14ac:dyDescent="0.2"/>
    <row r="567" s="55" customFormat="1" x14ac:dyDescent="0.2"/>
    <row r="568" s="55" customFormat="1" x14ac:dyDescent="0.2"/>
    <row r="569" s="55" customFormat="1" x14ac:dyDescent="0.2"/>
    <row r="570" s="55" customFormat="1" x14ac:dyDescent="0.2"/>
    <row r="571" s="55" customFormat="1" x14ac:dyDescent="0.2"/>
    <row r="572" s="55" customFormat="1" x14ac:dyDescent="0.2"/>
    <row r="573" s="55" customFormat="1" x14ac:dyDescent="0.2"/>
    <row r="574" s="55" customFormat="1" x14ac:dyDescent="0.2"/>
    <row r="575" s="55" customFormat="1" x14ac:dyDescent="0.2"/>
    <row r="576" s="55" customFormat="1" x14ac:dyDescent="0.2"/>
    <row r="577" s="55" customFormat="1" x14ac:dyDescent="0.2"/>
    <row r="578" s="55" customFormat="1" x14ac:dyDescent="0.2"/>
    <row r="579" s="55" customFormat="1" x14ac:dyDescent="0.2"/>
    <row r="580" s="55" customFormat="1" x14ac:dyDescent="0.2"/>
    <row r="581" s="55" customFormat="1" x14ac:dyDescent="0.2"/>
    <row r="582" s="55" customFormat="1" x14ac:dyDescent="0.2"/>
    <row r="583" s="55" customFormat="1" x14ac:dyDescent="0.2"/>
    <row r="584" s="55" customFormat="1" x14ac:dyDescent="0.2"/>
    <row r="585" s="55" customFormat="1" x14ac:dyDescent="0.2"/>
    <row r="586" s="55" customFormat="1" x14ac:dyDescent="0.2"/>
    <row r="587" s="55" customFormat="1" x14ac:dyDescent="0.2"/>
    <row r="588" s="55" customFormat="1" x14ac:dyDescent="0.2"/>
    <row r="589" s="55" customFormat="1" x14ac:dyDescent="0.2"/>
    <row r="590" s="55" customFormat="1" x14ac:dyDescent="0.2"/>
    <row r="591" s="55" customFormat="1" x14ac:dyDescent="0.2"/>
    <row r="592" s="55" customFormat="1" x14ac:dyDescent="0.2"/>
    <row r="593" s="55" customFormat="1" x14ac:dyDescent="0.2"/>
    <row r="594" s="55" customFormat="1" x14ac:dyDescent="0.2"/>
    <row r="595" s="55" customFormat="1" x14ac:dyDescent="0.2"/>
    <row r="596" s="55" customFormat="1" x14ac:dyDescent="0.2"/>
    <row r="597" s="55" customFormat="1" x14ac:dyDescent="0.2"/>
    <row r="598" s="55" customFormat="1" x14ac:dyDescent="0.2"/>
    <row r="599" s="55" customFormat="1" x14ac:dyDescent="0.2"/>
    <row r="600" s="55" customFormat="1" x14ac:dyDescent="0.2"/>
    <row r="601" s="55" customFormat="1" x14ac:dyDescent="0.2"/>
    <row r="602" s="55" customFormat="1" x14ac:dyDescent="0.2"/>
    <row r="603" s="55" customFormat="1" x14ac:dyDescent="0.2"/>
    <row r="604" s="55" customFormat="1" x14ac:dyDescent="0.2"/>
    <row r="605" s="55" customFormat="1" x14ac:dyDescent="0.2"/>
    <row r="606" s="55" customFormat="1" x14ac:dyDescent="0.2"/>
    <row r="607" s="55" customFormat="1" x14ac:dyDescent="0.2"/>
    <row r="608" s="55" customFormat="1" x14ac:dyDescent="0.2"/>
    <row r="609" s="55" customFormat="1" x14ac:dyDescent="0.2"/>
    <row r="610" s="55" customFormat="1" x14ac:dyDescent="0.2"/>
    <row r="611" s="55" customFormat="1" x14ac:dyDescent="0.2"/>
    <row r="612" s="55" customFormat="1" x14ac:dyDescent="0.2"/>
    <row r="613" s="55" customFormat="1" x14ac:dyDescent="0.2"/>
    <row r="614" s="55" customFormat="1" x14ac:dyDescent="0.2"/>
    <row r="615" s="55" customFormat="1" x14ac:dyDescent="0.2"/>
    <row r="616" s="55" customFormat="1" x14ac:dyDescent="0.2"/>
    <row r="617" s="55" customFormat="1" x14ac:dyDescent="0.2"/>
    <row r="618" s="55" customFormat="1" x14ac:dyDescent="0.2"/>
    <row r="619" s="55" customFormat="1" x14ac:dyDescent="0.2"/>
    <row r="620" s="55" customFormat="1" x14ac:dyDescent="0.2"/>
    <row r="621" s="55" customFormat="1" x14ac:dyDescent="0.2"/>
    <row r="622" s="55" customFormat="1" x14ac:dyDescent="0.2"/>
    <row r="623" s="55" customFormat="1" x14ac:dyDescent="0.2"/>
    <row r="624" s="55" customFormat="1" x14ac:dyDescent="0.2"/>
    <row r="625" s="55" customFormat="1" x14ac:dyDescent="0.2"/>
    <row r="626" s="55" customFormat="1" x14ac:dyDescent="0.2"/>
    <row r="627" s="55" customFormat="1" x14ac:dyDescent="0.2"/>
    <row r="628" s="55" customFormat="1" x14ac:dyDescent="0.2"/>
    <row r="629" s="55" customFormat="1" x14ac:dyDescent="0.2"/>
    <row r="630" s="55" customFormat="1" x14ac:dyDescent="0.2"/>
    <row r="631" s="55" customFormat="1" x14ac:dyDescent="0.2"/>
    <row r="632" s="55" customFormat="1" x14ac:dyDescent="0.2"/>
    <row r="633" s="55" customFormat="1" x14ac:dyDescent="0.2"/>
    <row r="634" s="55" customFormat="1" x14ac:dyDescent="0.2"/>
    <row r="635" s="55" customFormat="1" x14ac:dyDescent="0.2"/>
    <row r="636" s="55" customFormat="1" x14ac:dyDescent="0.2"/>
    <row r="637" s="55" customFormat="1" x14ac:dyDescent="0.2"/>
    <row r="638" s="55" customFormat="1" x14ac:dyDescent="0.2"/>
    <row r="639" s="55" customFormat="1" x14ac:dyDescent="0.2"/>
    <row r="640" s="55" customFormat="1" x14ac:dyDescent="0.2"/>
    <row r="641" s="55" customFormat="1" x14ac:dyDescent="0.2"/>
    <row r="642" s="55" customFormat="1" x14ac:dyDescent="0.2"/>
    <row r="643" s="55" customFormat="1" x14ac:dyDescent="0.2"/>
    <row r="644" s="55" customFormat="1" x14ac:dyDescent="0.2"/>
    <row r="645" s="55" customFormat="1" x14ac:dyDescent="0.2"/>
    <row r="646" s="55" customFormat="1" x14ac:dyDescent="0.2"/>
    <row r="647" s="55" customFormat="1" x14ac:dyDescent="0.2"/>
    <row r="648" s="55" customFormat="1" x14ac:dyDescent="0.2"/>
    <row r="649" s="55" customFormat="1" x14ac:dyDescent="0.2"/>
    <row r="650" s="55" customFormat="1" x14ac:dyDescent="0.2"/>
    <row r="651" s="55" customFormat="1" x14ac:dyDescent="0.2"/>
    <row r="652" s="55" customFormat="1" x14ac:dyDescent="0.2"/>
    <row r="653" s="55" customFormat="1" x14ac:dyDescent="0.2"/>
    <row r="654" s="55" customFormat="1" x14ac:dyDescent="0.2"/>
    <row r="655" s="55" customFormat="1" x14ac:dyDescent="0.2"/>
    <row r="656" s="55" customFormat="1" x14ac:dyDescent="0.2"/>
    <row r="657" s="55" customFormat="1" x14ac:dyDescent="0.2"/>
    <row r="658" s="55" customFormat="1" x14ac:dyDescent="0.2"/>
    <row r="659" s="55" customFormat="1" x14ac:dyDescent="0.2"/>
    <row r="660" s="55" customFormat="1" x14ac:dyDescent="0.2"/>
    <row r="661" s="55" customFormat="1" x14ac:dyDescent="0.2"/>
    <row r="662" s="55" customFormat="1" x14ac:dyDescent="0.2"/>
    <row r="663" s="55" customFormat="1" x14ac:dyDescent="0.2"/>
    <row r="664" s="55" customFormat="1" x14ac:dyDescent="0.2"/>
    <row r="665" s="55" customFormat="1" x14ac:dyDescent="0.2"/>
    <row r="666" s="55" customFormat="1" x14ac:dyDescent="0.2"/>
    <row r="667" s="55" customFormat="1" x14ac:dyDescent="0.2"/>
    <row r="668" s="55" customFormat="1" x14ac:dyDescent="0.2"/>
    <row r="669" s="55" customFormat="1" x14ac:dyDescent="0.2"/>
    <row r="670" s="55" customFormat="1" x14ac:dyDescent="0.2"/>
    <row r="671" s="55" customFormat="1" x14ac:dyDescent="0.2"/>
    <row r="672" s="55" customFormat="1" x14ac:dyDescent="0.2"/>
    <row r="673" s="55" customFormat="1" x14ac:dyDescent="0.2"/>
    <row r="674" s="55" customFormat="1" x14ac:dyDescent="0.2"/>
    <row r="675" s="55" customFormat="1" x14ac:dyDescent="0.2"/>
    <row r="676" s="55" customFormat="1" x14ac:dyDescent="0.2"/>
    <row r="677" s="55" customFormat="1" x14ac:dyDescent="0.2"/>
    <row r="678" s="55" customFormat="1" x14ac:dyDescent="0.2"/>
    <row r="679" s="55" customFormat="1" x14ac:dyDescent="0.2"/>
    <row r="680" s="55" customFormat="1" x14ac:dyDescent="0.2"/>
    <row r="681" s="55" customFormat="1" x14ac:dyDescent="0.2"/>
    <row r="682" s="55" customFormat="1" x14ac:dyDescent="0.2"/>
    <row r="683" s="55" customFormat="1" x14ac:dyDescent="0.2"/>
    <row r="684" s="55" customFormat="1" x14ac:dyDescent="0.2"/>
    <row r="685" s="55" customFormat="1" x14ac:dyDescent="0.2"/>
    <row r="686" s="55" customFormat="1" x14ac:dyDescent="0.2"/>
    <row r="687" s="55" customFormat="1" x14ac:dyDescent="0.2"/>
    <row r="688" s="55" customFormat="1" x14ac:dyDescent="0.2"/>
    <row r="689" s="55" customFormat="1" x14ac:dyDescent="0.2"/>
    <row r="690" s="55" customFormat="1" x14ac:dyDescent="0.2"/>
    <row r="691" s="55" customFormat="1" x14ac:dyDescent="0.2"/>
    <row r="692" s="55" customFormat="1" x14ac:dyDescent="0.2"/>
    <row r="693" s="55" customFormat="1" x14ac:dyDescent="0.2"/>
    <row r="694" s="55" customFormat="1" x14ac:dyDescent="0.2"/>
    <row r="695" s="55" customFormat="1" x14ac:dyDescent="0.2"/>
    <row r="696" s="55" customFormat="1" x14ac:dyDescent="0.2"/>
    <row r="697" s="55" customFormat="1" x14ac:dyDescent="0.2"/>
    <row r="698" s="55" customFormat="1" x14ac:dyDescent="0.2"/>
    <row r="699" s="55" customFormat="1" x14ac:dyDescent="0.2"/>
    <row r="700" s="55" customFormat="1" x14ac:dyDescent="0.2"/>
    <row r="701" s="55" customFormat="1" x14ac:dyDescent="0.2"/>
    <row r="702" s="55" customFormat="1" x14ac:dyDescent="0.2"/>
    <row r="703" s="55" customFormat="1" x14ac:dyDescent="0.2"/>
    <row r="704" s="55" customFormat="1" x14ac:dyDescent="0.2"/>
    <row r="705" s="55" customFormat="1" x14ac:dyDescent="0.2"/>
    <row r="706" s="55" customFormat="1" x14ac:dyDescent="0.2"/>
    <row r="707" s="55" customFormat="1" x14ac:dyDescent="0.2"/>
    <row r="708" s="55" customFormat="1" x14ac:dyDescent="0.2"/>
    <row r="709" s="55" customFormat="1" x14ac:dyDescent="0.2"/>
    <row r="710" s="55" customFormat="1" x14ac:dyDescent="0.2"/>
    <row r="711" s="55" customFormat="1" x14ac:dyDescent="0.2"/>
    <row r="712" s="55" customFormat="1" x14ac:dyDescent="0.2"/>
    <row r="713" s="55" customFormat="1" x14ac:dyDescent="0.2"/>
    <row r="714" s="55" customFormat="1" x14ac:dyDescent="0.2"/>
    <row r="715" s="55" customFormat="1" x14ac:dyDescent="0.2"/>
    <row r="716" s="55" customFormat="1" x14ac:dyDescent="0.2"/>
    <row r="717" s="55" customFormat="1" x14ac:dyDescent="0.2"/>
    <row r="718" s="55" customFormat="1" x14ac:dyDescent="0.2"/>
    <row r="719" s="55" customFormat="1" x14ac:dyDescent="0.2"/>
    <row r="720" s="55" customFormat="1" x14ac:dyDescent="0.2"/>
    <row r="721" s="55" customFormat="1" x14ac:dyDescent="0.2"/>
    <row r="722" s="55" customFormat="1" x14ac:dyDescent="0.2"/>
    <row r="723" s="55" customFormat="1" x14ac:dyDescent="0.2"/>
    <row r="724" s="55" customFormat="1" x14ac:dyDescent="0.2"/>
    <row r="725" s="55" customFormat="1" x14ac:dyDescent="0.2"/>
    <row r="726" s="55" customFormat="1" x14ac:dyDescent="0.2"/>
    <row r="727" s="55" customFormat="1" x14ac:dyDescent="0.2"/>
    <row r="728" s="55" customFormat="1" x14ac:dyDescent="0.2"/>
    <row r="729" s="55" customFormat="1" x14ac:dyDescent="0.2"/>
    <row r="730" s="55" customFormat="1" x14ac:dyDescent="0.2"/>
    <row r="731" s="55" customFormat="1" x14ac:dyDescent="0.2"/>
    <row r="732" s="55" customFormat="1" x14ac:dyDescent="0.2"/>
    <row r="733" s="55" customFormat="1" x14ac:dyDescent="0.2"/>
    <row r="734" s="55" customFormat="1" x14ac:dyDescent="0.2"/>
    <row r="735" s="55" customFormat="1" x14ac:dyDescent="0.2"/>
    <row r="736" s="55" customFormat="1" x14ac:dyDescent="0.2"/>
    <row r="737" s="55" customFormat="1" x14ac:dyDescent="0.2"/>
    <row r="738" s="55" customFormat="1" x14ac:dyDescent="0.2"/>
    <row r="739" s="55" customFormat="1" x14ac:dyDescent="0.2"/>
    <row r="740" s="55" customFormat="1" x14ac:dyDescent="0.2"/>
    <row r="741" s="55" customFormat="1" x14ac:dyDescent="0.2"/>
    <row r="742" s="55" customFormat="1" x14ac:dyDescent="0.2"/>
    <row r="743" s="55" customFormat="1" x14ac:dyDescent="0.2"/>
    <row r="744" s="55" customFormat="1" x14ac:dyDescent="0.2"/>
    <row r="745" s="55" customFormat="1" x14ac:dyDescent="0.2"/>
    <row r="746" s="55" customFormat="1" x14ac:dyDescent="0.2"/>
    <row r="747" s="55" customFormat="1" x14ac:dyDescent="0.2"/>
    <row r="748" s="55" customFormat="1" x14ac:dyDescent="0.2"/>
    <row r="749" s="55" customFormat="1" x14ac:dyDescent="0.2"/>
    <row r="750" s="55" customFormat="1" x14ac:dyDescent="0.2"/>
    <row r="751" s="55" customFormat="1" x14ac:dyDescent="0.2"/>
    <row r="752" s="55" customFormat="1" x14ac:dyDescent="0.2"/>
    <row r="753" s="55" customFormat="1" x14ac:dyDescent="0.2"/>
    <row r="754" s="55" customFormat="1" x14ac:dyDescent="0.2"/>
    <row r="755" s="55" customFormat="1" x14ac:dyDescent="0.2"/>
    <row r="756" s="55" customFormat="1" x14ac:dyDescent="0.2"/>
    <row r="757" s="55" customFormat="1" x14ac:dyDescent="0.2"/>
    <row r="758" s="55" customFormat="1" x14ac:dyDescent="0.2"/>
    <row r="759" s="55" customFormat="1" x14ac:dyDescent="0.2"/>
    <row r="760" s="55" customFormat="1" x14ac:dyDescent="0.2"/>
    <row r="761" s="55" customFormat="1" x14ac:dyDescent="0.2"/>
    <row r="762" s="55" customFormat="1" x14ac:dyDescent="0.2"/>
    <row r="763" s="55" customFormat="1" x14ac:dyDescent="0.2"/>
    <row r="764" s="55" customFormat="1" x14ac:dyDescent="0.2"/>
    <row r="765" s="55" customFormat="1" x14ac:dyDescent="0.2"/>
    <row r="766" s="55" customFormat="1" x14ac:dyDescent="0.2"/>
    <row r="767" s="55" customFormat="1" x14ac:dyDescent="0.2"/>
    <row r="768" s="55" customFormat="1" x14ac:dyDescent="0.2"/>
    <row r="769" s="55" customFormat="1" x14ac:dyDescent="0.2"/>
    <row r="770" s="55" customFormat="1" x14ac:dyDescent="0.2"/>
    <row r="771" s="55" customFormat="1" x14ac:dyDescent="0.2"/>
    <row r="772" s="55" customFormat="1" x14ac:dyDescent="0.2"/>
    <row r="773" s="55" customFormat="1" x14ac:dyDescent="0.2"/>
    <row r="774" s="55" customFormat="1" x14ac:dyDescent="0.2"/>
    <row r="775" s="55" customFormat="1" x14ac:dyDescent="0.2"/>
    <row r="776" s="55" customFormat="1" x14ac:dyDescent="0.2"/>
    <row r="777" s="55" customFormat="1" x14ac:dyDescent="0.2"/>
    <row r="778" s="55" customFormat="1" x14ac:dyDescent="0.2"/>
    <row r="779" s="55" customFormat="1" x14ac:dyDescent="0.2"/>
    <row r="780" s="55" customFormat="1" x14ac:dyDescent="0.2"/>
    <row r="781" s="55" customFormat="1" x14ac:dyDescent="0.2"/>
    <row r="782" s="55" customFormat="1" x14ac:dyDescent="0.2"/>
    <row r="783" s="55" customFormat="1" x14ac:dyDescent="0.2"/>
    <row r="784" s="55" customFormat="1" x14ac:dyDescent="0.2"/>
    <row r="785" s="55" customFormat="1" x14ac:dyDescent="0.2"/>
    <row r="786" s="55" customFormat="1" x14ac:dyDescent="0.2"/>
    <row r="787" s="55" customFormat="1" x14ac:dyDescent="0.2"/>
    <row r="788" s="55" customFormat="1" x14ac:dyDescent="0.2"/>
    <row r="789" s="55" customFormat="1" x14ac:dyDescent="0.2"/>
    <row r="790" s="55" customFormat="1" x14ac:dyDescent="0.2"/>
    <row r="791" s="55" customFormat="1" x14ac:dyDescent="0.2"/>
    <row r="792" s="55" customFormat="1" x14ac:dyDescent="0.2"/>
    <row r="793" s="55" customFormat="1" x14ac:dyDescent="0.2"/>
    <row r="794" s="55" customFormat="1" x14ac:dyDescent="0.2"/>
    <row r="795" s="55" customFormat="1" x14ac:dyDescent="0.2"/>
    <row r="796" s="55" customFormat="1" x14ac:dyDescent="0.2"/>
    <row r="797" s="55" customFormat="1" x14ac:dyDescent="0.2"/>
    <row r="798" s="55" customFormat="1" x14ac:dyDescent="0.2"/>
    <row r="799" s="55" customFormat="1" x14ac:dyDescent="0.2"/>
    <row r="800" s="55" customFormat="1" x14ac:dyDescent="0.2"/>
    <row r="801" s="55" customFormat="1" x14ac:dyDescent="0.2"/>
    <row r="802" s="55" customFormat="1" x14ac:dyDescent="0.2"/>
    <row r="803" s="55" customFormat="1" x14ac:dyDescent="0.2"/>
    <row r="804" s="55" customFormat="1" x14ac:dyDescent="0.2"/>
    <row r="805" s="55" customFormat="1" x14ac:dyDescent="0.2"/>
    <row r="806" s="55" customFormat="1" x14ac:dyDescent="0.2"/>
    <row r="807" s="55" customFormat="1" x14ac:dyDescent="0.2"/>
    <row r="808" s="55" customFormat="1" x14ac:dyDescent="0.2"/>
    <row r="809" s="55" customFormat="1" x14ac:dyDescent="0.2"/>
    <row r="810" s="55" customFormat="1" x14ac:dyDescent="0.2"/>
    <row r="811" s="55" customFormat="1" x14ac:dyDescent="0.2"/>
    <row r="812" s="55" customFormat="1" x14ac:dyDescent="0.2"/>
    <row r="813" s="55" customFormat="1" x14ac:dyDescent="0.2"/>
    <row r="814" s="55" customFormat="1" x14ac:dyDescent="0.2"/>
    <row r="815" s="55" customFormat="1" x14ac:dyDescent="0.2"/>
    <row r="816" s="55" customFormat="1" x14ac:dyDescent="0.2"/>
    <row r="817" s="55" customFormat="1" x14ac:dyDescent="0.2"/>
    <row r="818" s="55" customFormat="1" x14ac:dyDescent="0.2"/>
    <row r="819" s="55" customFormat="1" x14ac:dyDescent="0.2"/>
    <row r="820" s="55" customFormat="1" x14ac:dyDescent="0.2"/>
    <row r="821" s="55" customFormat="1" x14ac:dyDescent="0.2"/>
    <row r="822" s="55" customFormat="1" x14ac:dyDescent="0.2"/>
    <row r="823" s="55" customFormat="1" x14ac:dyDescent="0.2"/>
    <row r="824" s="55" customFormat="1" x14ac:dyDescent="0.2"/>
    <row r="825" s="55" customFormat="1" x14ac:dyDescent="0.2"/>
    <row r="826" s="55" customFormat="1" x14ac:dyDescent="0.2"/>
    <row r="827" s="55" customFormat="1" x14ac:dyDescent="0.2"/>
    <row r="828" s="55" customFormat="1" x14ac:dyDescent="0.2"/>
    <row r="829" s="55" customFormat="1" x14ac:dyDescent="0.2"/>
    <row r="830" s="55" customFormat="1" x14ac:dyDescent="0.2"/>
    <row r="831" s="55" customFormat="1" x14ac:dyDescent="0.2"/>
    <row r="832" s="55" customFormat="1" x14ac:dyDescent="0.2"/>
    <row r="833" s="55" customFormat="1" x14ac:dyDescent="0.2"/>
    <row r="834" s="55" customFormat="1" x14ac:dyDescent="0.2"/>
    <row r="835" s="55" customFormat="1" x14ac:dyDescent="0.2"/>
    <row r="836" s="55" customFormat="1" x14ac:dyDescent="0.2"/>
    <row r="837" s="55" customFormat="1" x14ac:dyDescent="0.2"/>
    <row r="838" s="55" customFormat="1" x14ac:dyDescent="0.2"/>
    <row r="839" s="55" customFormat="1" x14ac:dyDescent="0.2"/>
    <row r="840" s="55" customFormat="1" x14ac:dyDescent="0.2"/>
    <row r="841" s="55" customFormat="1" x14ac:dyDescent="0.2"/>
    <row r="842" s="55" customFormat="1" x14ac:dyDescent="0.2"/>
    <row r="843" s="55" customFormat="1" x14ac:dyDescent="0.2"/>
    <row r="844" s="55" customFormat="1" x14ac:dyDescent="0.2"/>
    <row r="845" s="55" customFormat="1" x14ac:dyDescent="0.2"/>
    <row r="846" s="55" customFormat="1" x14ac:dyDescent="0.2"/>
    <row r="847" s="55" customFormat="1" x14ac:dyDescent="0.2"/>
    <row r="848" s="55" customFormat="1" x14ac:dyDescent="0.2"/>
    <row r="849" s="55" customFormat="1" x14ac:dyDescent="0.2"/>
    <row r="850" s="55" customFormat="1" x14ac:dyDescent="0.2"/>
    <row r="851" s="55" customFormat="1" x14ac:dyDescent="0.2"/>
    <row r="852" s="55" customFormat="1" x14ac:dyDescent="0.2"/>
    <row r="853" s="55" customFormat="1" x14ac:dyDescent="0.2"/>
    <row r="854" s="55" customFormat="1" x14ac:dyDescent="0.2"/>
    <row r="855" s="55" customFormat="1" x14ac:dyDescent="0.2"/>
    <row r="856" s="55" customFormat="1" x14ac:dyDescent="0.2"/>
    <row r="857" s="55" customFormat="1" x14ac:dyDescent="0.2"/>
    <row r="858" s="55" customFormat="1" x14ac:dyDescent="0.2"/>
    <row r="859" s="55" customFormat="1" x14ac:dyDescent="0.2"/>
    <row r="860" s="55" customFormat="1" x14ac:dyDescent="0.2"/>
    <row r="861" s="55" customFormat="1" x14ac:dyDescent="0.2"/>
    <row r="862" s="55" customFormat="1" x14ac:dyDescent="0.2"/>
    <row r="863" s="55" customFormat="1" x14ac:dyDescent="0.2"/>
    <row r="864" s="55" customFormat="1" x14ac:dyDescent="0.2"/>
    <row r="865" s="55" customFormat="1" x14ac:dyDescent="0.2"/>
    <row r="866" s="55" customFormat="1" x14ac:dyDescent="0.2"/>
    <row r="867" s="55" customFormat="1" x14ac:dyDescent="0.2"/>
    <row r="868" s="55" customFormat="1" x14ac:dyDescent="0.2"/>
    <row r="869" s="55" customFormat="1" x14ac:dyDescent="0.2"/>
    <row r="870" s="55" customFormat="1" x14ac:dyDescent="0.2"/>
    <row r="871" s="55" customFormat="1" x14ac:dyDescent="0.2"/>
    <row r="872" s="55" customFormat="1" x14ac:dyDescent="0.2"/>
    <row r="873" s="55" customFormat="1" x14ac:dyDescent="0.2"/>
    <row r="874" s="55" customFormat="1" x14ac:dyDescent="0.2"/>
    <row r="875" s="55" customFormat="1" x14ac:dyDescent="0.2"/>
    <row r="876" s="55" customFormat="1" x14ac:dyDescent="0.2"/>
    <row r="877" s="55" customFormat="1" x14ac:dyDescent="0.2"/>
    <row r="878" s="55" customFormat="1" x14ac:dyDescent="0.2"/>
    <row r="879" s="55" customFormat="1" x14ac:dyDescent="0.2"/>
    <row r="880" s="55" customFormat="1" x14ac:dyDescent="0.2"/>
    <row r="881" s="55" customFormat="1" x14ac:dyDescent="0.2"/>
    <row r="882" s="55" customFormat="1" x14ac:dyDescent="0.2"/>
    <row r="883" s="55" customFormat="1" x14ac:dyDescent="0.2"/>
    <row r="884" s="55" customFormat="1" x14ac:dyDescent="0.2"/>
    <row r="885" s="55" customFormat="1" x14ac:dyDescent="0.2"/>
    <row r="886" s="55" customFormat="1" x14ac:dyDescent="0.2"/>
    <row r="887" s="55" customFormat="1" x14ac:dyDescent="0.2"/>
    <row r="888" s="55" customFormat="1" x14ac:dyDescent="0.2"/>
    <row r="889" s="55" customFormat="1" x14ac:dyDescent="0.2"/>
    <row r="890" s="55" customFormat="1" x14ac:dyDescent="0.2"/>
    <row r="891" s="55" customFormat="1" x14ac:dyDescent="0.2"/>
    <row r="892" s="55" customFormat="1" x14ac:dyDescent="0.2"/>
    <row r="893" s="55" customFormat="1" x14ac:dyDescent="0.2"/>
    <row r="894" s="55" customFormat="1" x14ac:dyDescent="0.2"/>
    <row r="895" s="55" customFormat="1" x14ac:dyDescent="0.2"/>
    <row r="896" s="55" customFormat="1" x14ac:dyDescent="0.2"/>
    <row r="897" s="55" customFormat="1" x14ac:dyDescent="0.2"/>
    <row r="898" s="55" customFormat="1" x14ac:dyDescent="0.2"/>
    <row r="899" s="55" customFormat="1" x14ac:dyDescent="0.2"/>
    <row r="900" s="55" customFormat="1" x14ac:dyDescent="0.2"/>
    <row r="901" s="55" customFormat="1" x14ac:dyDescent="0.2"/>
    <row r="902" s="55" customFormat="1" x14ac:dyDescent="0.2"/>
    <row r="903" s="55" customFormat="1" x14ac:dyDescent="0.2"/>
    <row r="904" s="55" customFormat="1" x14ac:dyDescent="0.2"/>
    <row r="905" s="55" customFormat="1" x14ac:dyDescent="0.2"/>
    <row r="906" s="55" customFormat="1" x14ac:dyDescent="0.2"/>
    <row r="907" s="55" customFormat="1" x14ac:dyDescent="0.2"/>
    <row r="908" s="55" customFormat="1" x14ac:dyDescent="0.2"/>
    <row r="909" s="55" customFormat="1" x14ac:dyDescent="0.2"/>
    <row r="910" s="55" customFormat="1" x14ac:dyDescent="0.2"/>
    <row r="911" s="55" customFormat="1" x14ac:dyDescent="0.2"/>
    <row r="912" s="55" customFormat="1" x14ac:dyDescent="0.2"/>
    <row r="913" s="55" customFormat="1" x14ac:dyDescent="0.2"/>
    <row r="914" s="55" customFormat="1" x14ac:dyDescent="0.2"/>
    <row r="915" s="55" customFormat="1" x14ac:dyDescent="0.2"/>
    <row r="916" s="55" customFormat="1" x14ac:dyDescent="0.2"/>
    <row r="917" s="55" customFormat="1" x14ac:dyDescent="0.2"/>
    <row r="918" s="55" customFormat="1" x14ac:dyDescent="0.2"/>
    <row r="919" s="55" customFormat="1" x14ac:dyDescent="0.2"/>
    <row r="920" s="55" customFormat="1" x14ac:dyDescent="0.2"/>
    <row r="921" s="55" customFormat="1" x14ac:dyDescent="0.2"/>
    <row r="922" s="55" customFormat="1" x14ac:dyDescent="0.2"/>
    <row r="923" s="55" customFormat="1" x14ac:dyDescent="0.2"/>
    <row r="924" s="55" customFormat="1" x14ac:dyDescent="0.2"/>
    <row r="925" s="55" customFormat="1" x14ac:dyDescent="0.2"/>
    <row r="926" s="55" customFormat="1" x14ac:dyDescent="0.2"/>
    <row r="927" s="55" customFormat="1" x14ac:dyDescent="0.2"/>
    <row r="928" s="55" customFormat="1" x14ac:dyDescent="0.2"/>
    <row r="929" s="55" customFormat="1" x14ac:dyDescent="0.2"/>
    <row r="930" s="55" customFormat="1" x14ac:dyDescent="0.2"/>
    <row r="931" s="55" customFormat="1" x14ac:dyDescent="0.2"/>
    <row r="932" s="55" customFormat="1" x14ac:dyDescent="0.2"/>
    <row r="933" s="55" customFormat="1" x14ac:dyDescent="0.2"/>
    <row r="934" s="55" customFormat="1" x14ac:dyDescent="0.2"/>
    <row r="935" s="55" customFormat="1" x14ac:dyDescent="0.2"/>
    <row r="936" s="55" customFormat="1" x14ac:dyDescent="0.2"/>
    <row r="937" s="55" customFormat="1" x14ac:dyDescent="0.2"/>
    <row r="938" s="55" customFormat="1" x14ac:dyDescent="0.2"/>
    <row r="939" s="55" customFormat="1" x14ac:dyDescent="0.2"/>
    <row r="940" s="55" customFormat="1" x14ac:dyDescent="0.2"/>
    <row r="941" s="55" customFormat="1" x14ac:dyDescent="0.2"/>
    <row r="942" s="55" customFormat="1" x14ac:dyDescent="0.2"/>
    <row r="943" s="55" customFormat="1" x14ac:dyDescent="0.2"/>
    <row r="944" s="55" customFormat="1" x14ac:dyDescent="0.2"/>
    <row r="945" s="55" customFormat="1" x14ac:dyDescent="0.2"/>
    <row r="946" s="55" customFormat="1" x14ac:dyDescent="0.2"/>
    <row r="947" s="55" customFormat="1" x14ac:dyDescent="0.2"/>
    <row r="948" s="55" customFormat="1" x14ac:dyDescent="0.2"/>
    <row r="949" s="55" customFormat="1" x14ac:dyDescent="0.2"/>
    <row r="950" s="55" customFormat="1" x14ac:dyDescent="0.2"/>
    <row r="951" s="55" customFormat="1" x14ac:dyDescent="0.2"/>
    <row r="952" s="55" customFormat="1" x14ac:dyDescent="0.2"/>
    <row r="953" s="55" customFormat="1" x14ac:dyDescent="0.2"/>
    <row r="954" s="55" customFormat="1" x14ac:dyDescent="0.2"/>
    <row r="955" s="55" customFormat="1" x14ac:dyDescent="0.2"/>
    <row r="956" s="55" customFormat="1" x14ac:dyDescent="0.2"/>
    <row r="957" s="55" customFormat="1" x14ac:dyDescent="0.2"/>
    <row r="958" s="55" customFormat="1" x14ac:dyDescent="0.2"/>
    <row r="959" s="55" customFormat="1" x14ac:dyDescent="0.2"/>
    <row r="960" s="55" customFormat="1" x14ac:dyDescent="0.2"/>
    <row r="961" s="55" customFormat="1" x14ac:dyDescent="0.2"/>
    <row r="962" s="55" customFormat="1" x14ac:dyDescent="0.2"/>
    <row r="963" s="55" customFormat="1" x14ac:dyDescent="0.2"/>
    <row r="964" s="55" customFormat="1" x14ac:dyDescent="0.2"/>
    <row r="965" s="55" customFormat="1" x14ac:dyDescent="0.2"/>
    <row r="966" s="55" customFormat="1" x14ac:dyDescent="0.2"/>
    <row r="967" s="55" customFormat="1" x14ac:dyDescent="0.2"/>
    <row r="968" s="55" customFormat="1" x14ac:dyDescent="0.2"/>
    <row r="969" s="55" customFormat="1" x14ac:dyDescent="0.2"/>
    <row r="970" s="55" customFormat="1" x14ac:dyDescent="0.2"/>
    <row r="971" s="55" customFormat="1" x14ac:dyDescent="0.2"/>
    <row r="972" s="55" customFormat="1" x14ac:dyDescent="0.2"/>
    <row r="973" s="55" customFormat="1" x14ac:dyDescent="0.2"/>
    <row r="974" s="55" customFormat="1" x14ac:dyDescent="0.2"/>
    <row r="975" s="55" customFormat="1" x14ac:dyDescent="0.2"/>
    <row r="976" s="55" customFormat="1" x14ac:dyDescent="0.2"/>
    <row r="977" s="55" customFormat="1" x14ac:dyDescent="0.2"/>
    <row r="978" s="55" customFormat="1" x14ac:dyDescent="0.2"/>
    <row r="979" s="55" customFormat="1" x14ac:dyDescent="0.2"/>
    <row r="980" s="55" customFormat="1" x14ac:dyDescent="0.2"/>
    <row r="981" s="55" customFormat="1" x14ac:dyDescent="0.2"/>
    <row r="982" s="55" customFormat="1" x14ac:dyDescent="0.2"/>
    <row r="983" s="55" customFormat="1" x14ac:dyDescent="0.2"/>
    <row r="984" s="55" customFormat="1" x14ac:dyDescent="0.2"/>
    <row r="985" s="55" customFormat="1" x14ac:dyDescent="0.2"/>
    <row r="986" s="55" customFormat="1" x14ac:dyDescent="0.2"/>
    <row r="987" s="55" customFormat="1" x14ac:dyDescent="0.2"/>
    <row r="988" s="55" customFormat="1" x14ac:dyDescent="0.2"/>
    <row r="989" s="55" customFormat="1" x14ac:dyDescent="0.2"/>
    <row r="990" s="55" customFormat="1" x14ac:dyDescent="0.2"/>
    <row r="991" s="55" customFormat="1" x14ac:dyDescent="0.2"/>
    <row r="992" s="55" customFormat="1" x14ac:dyDescent="0.2"/>
    <row r="993" s="55" customFormat="1" x14ac:dyDescent="0.2"/>
    <row r="994" s="55" customFormat="1" x14ac:dyDescent="0.2"/>
    <row r="995" s="55" customFormat="1" x14ac:dyDescent="0.2"/>
    <row r="996" s="55" customFormat="1" x14ac:dyDescent="0.2"/>
    <row r="997" s="55" customFormat="1" x14ac:dyDescent="0.2"/>
    <row r="998" s="55" customFormat="1" x14ac:dyDescent="0.2"/>
    <row r="999" s="55" customFormat="1" x14ac:dyDescent="0.2"/>
    <row r="1000" s="55" customFormat="1" x14ac:dyDescent="0.2"/>
    <row r="1001" s="55" customFormat="1" x14ac:dyDescent="0.2"/>
    <row r="1002" s="55" customFormat="1" x14ac:dyDescent="0.2"/>
    <row r="1003" s="55" customFormat="1" x14ac:dyDescent="0.2"/>
    <row r="1004" s="55" customFormat="1" x14ac:dyDescent="0.2"/>
    <row r="1005" s="55" customFormat="1" x14ac:dyDescent="0.2"/>
    <row r="1006" s="55" customFormat="1" x14ac:dyDescent="0.2"/>
    <row r="1007" s="55" customFormat="1" x14ac:dyDescent="0.2"/>
    <row r="1008" s="55" customFormat="1" x14ac:dyDescent="0.2"/>
    <row r="1009" s="55" customFormat="1" x14ac:dyDescent="0.2"/>
    <row r="1010" s="55" customFormat="1" x14ac:dyDescent="0.2"/>
    <row r="1011" s="55" customFormat="1" x14ac:dyDescent="0.2"/>
    <row r="1012" s="55" customFormat="1" x14ac:dyDescent="0.2"/>
    <row r="1013" s="55" customFormat="1" x14ac:dyDescent="0.2"/>
    <row r="1014" s="55" customFormat="1" x14ac:dyDescent="0.2"/>
    <row r="1015" s="55" customFormat="1" x14ac:dyDescent="0.2"/>
    <row r="1016" s="55" customFormat="1" x14ac:dyDescent="0.2"/>
    <row r="1017" s="55" customFormat="1" x14ac:dyDescent="0.2"/>
    <row r="1018" s="55" customFormat="1" x14ac:dyDescent="0.2"/>
    <row r="1019" s="55" customFormat="1" x14ac:dyDescent="0.2"/>
    <row r="1020" s="55" customFormat="1" x14ac:dyDescent="0.2"/>
    <row r="1021" s="55" customFormat="1" x14ac:dyDescent="0.2"/>
    <row r="1022" s="55" customFormat="1" x14ac:dyDescent="0.2"/>
    <row r="1023" s="55" customFormat="1" x14ac:dyDescent="0.2"/>
    <row r="1024" s="55" customFormat="1" x14ac:dyDescent="0.2"/>
    <row r="1025" s="55" customFormat="1" x14ac:dyDescent="0.2"/>
    <row r="1026" s="55" customFormat="1" x14ac:dyDescent="0.2"/>
    <row r="1027" s="55" customFormat="1" x14ac:dyDescent="0.2"/>
    <row r="1028" s="55" customFormat="1" x14ac:dyDescent="0.2"/>
    <row r="1029" s="55" customFormat="1" x14ac:dyDescent="0.2"/>
    <row r="1030" s="55" customFormat="1" x14ac:dyDescent="0.2"/>
    <row r="1031" s="55" customFormat="1" x14ac:dyDescent="0.2"/>
    <row r="1032" s="55" customFormat="1" x14ac:dyDescent="0.2"/>
    <row r="1033" s="55" customFormat="1" x14ac:dyDescent="0.2"/>
    <row r="1034" s="55" customFormat="1" x14ac:dyDescent="0.2"/>
    <row r="1035" s="55" customFormat="1" x14ac:dyDescent="0.2"/>
    <row r="1036" s="55" customFormat="1" x14ac:dyDescent="0.2"/>
    <row r="1037" s="55" customFormat="1" x14ac:dyDescent="0.2"/>
    <row r="1038" s="55" customFormat="1" x14ac:dyDescent="0.2"/>
    <row r="1039" s="55" customFormat="1" x14ac:dyDescent="0.2"/>
    <row r="1040" s="55" customFormat="1" x14ac:dyDescent="0.2"/>
    <row r="1041" s="55" customFormat="1" x14ac:dyDescent="0.2"/>
    <row r="1042" s="55" customFormat="1" x14ac:dyDescent="0.2"/>
    <row r="1043" s="55" customFormat="1" x14ac:dyDescent="0.2"/>
    <row r="1044" s="55" customFormat="1" x14ac:dyDescent="0.2"/>
    <row r="1045" s="55" customFormat="1" x14ac:dyDescent="0.2"/>
    <row r="1046" s="55" customFormat="1" x14ac:dyDescent="0.2"/>
    <row r="1047" s="55" customFormat="1" x14ac:dyDescent="0.2"/>
    <row r="1048" s="55" customFormat="1" x14ac:dyDescent="0.2"/>
    <row r="1049" s="55" customFormat="1" x14ac:dyDescent="0.2"/>
    <row r="1050" s="55" customFormat="1" x14ac:dyDescent="0.2"/>
    <row r="1051" s="55" customFormat="1" x14ac:dyDescent="0.2"/>
    <row r="1052" s="55" customFormat="1" x14ac:dyDescent="0.2"/>
    <row r="1053" s="55" customFormat="1" x14ac:dyDescent="0.2"/>
    <row r="1054" s="55" customFormat="1" x14ac:dyDescent="0.2"/>
    <row r="1055" s="55" customFormat="1" x14ac:dyDescent="0.2"/>
    <row r="1056" s="55" customFormat="1" x14ac:dyDescent="0.2"/>
    <row r="1057" s="55" customFormat="1" x14ac:dyDescent="0.2"/>
    <row r="1058" s="55" customFormat="1" x14ac:dyDescent="0.2"/>
    <row r="1059" s="55" customFormat="1" x14ac:dyDescent="0.2"/>
    <row r="1060" s="55" customFormat="1" x14ac:dyDescent="0.2"/>
    <row r="1061" s="55" customFormat="1" x14ac:dyDescent="0.2"/>
    <row r="1062" s="55" customFormat="1" x14ac:dyDescent="0.2"/>
    <row r="1063" s="55" customFormat="1" x14ac:dyDescent="0.2"/>
    <row r="1064" s="55" customFormat="1" x14ac:dyDescent="0.2"/>
    <row r="1065" s="55" customFormat="1" x14ac:dyDescent="0.2"/>
    <row r="1066" s="55" customFormat="1" x14ac:dyDescent="0.2"/>
    <row r="1067" s="55" customFormat="1" x14ac:dyDescent="0.2"/>
    <row r="1068" s="55" customFormat="1" x14ac:dyDescent="0.2"/>
    <row r="1069" s="55" customFormat="1" x14ac:dyDescent="0.2"/>
    <row r="1070" s="55" customFormat="1" x14ac:dyDescent="0.2"/>
    <row r="1071" s="55" customFormat="1" x14ac:dyDescent="0.2"/>
    <row r="1072" s="55" customFormat="1" x14ac:dyDescent="0.2"/>
    <row r="1073" s="55" customFormat="1" x14ac:dyDescent="0.2"/>
    <row r="1074" s="55" customFormat="1" x14ac:dyDescent="0.2"/>
    <row r="1075" s="55" customFormat="1" x14ac:dyDescent="0.2"/>
    <row r="1076" s="55" customFormat="1" x14ac:dyDescent="0.2"/>
    <row r="1077" s="55" customFormat="1" x14ac:dyDescent="0.2"/>
    <row r="1078" s="55" customFormat="1" x14ac:dyDescent="0.2"/>
    <row r="1079" s="55" customFormat="1" x14ac:dyDescent="0.2"/>
    <row r="1080" s="55" customFormat="1" x14ac:dyDescent="0.2"/>
    <row r="1081" s="55" customFormat="1" x14ac:dyDescent="0.2"/>
    <row r="1082" s="55" customFormat="1" x14ac:dyDescent="0.2"/>
    <row r="1083" s="55" customFormat="1" x14ac:dyDescent="0.2"/>
    <row r="1084" s="55" customFormat="1" x14ac:dyDescent="0.2"/>
    <row r="1085" s="55" customFormat="1" x14ac:dyDescent="0.2"/>
    <row r="1086" s="55" customFormat="1" x14ac:dyDescent="0.2"/>
    <row r="1087" s="55" customFormat="1" x14ac:dyDescent="0.2"/>
    <row r="1088" s="55" customFormat="1" x14ac:dyDescent="0.2"/>
    <row r="1089" s="55" customFormat="1" x14ac:dyDescent="0.2"/>
    <row r="1090" s="55" customFormat="1" x14ac:dyDescent="0.2"/>
    <row r="1091" s="55" customFormat="1" x14ac:dyDescent="0.2"/>
    <row r="1092" s="55" customFormat="1" x14ac:dyDescent="0.2"/>
    <row r="1093" s="55" customFormat="1" x14ac:dyDescent="0.2"/>
    <row r="1094" s="55" customFormat="1" x14ac:dyDescent="0.2"/>
    <row r="1095" s="55" customFormat="1" x14ac:dyDescent="0.2"/>
    <row r="1096" s="55" customFormat="1" x14ac:dyDescent="0.2"/>
    <row r="1097" s="55" customFormat="1" x14ac:dyDescent="0.2"/>
    <row r="1098" s="55" customFormat="1" x14ac:dyDescent="0.2"/>
    <row r="1099" s="55" customFormat="1" x14ac:dyDescent="0.2"/>
    <row r="1100" s="55" customFormat="1" x14ac:dyDescent="0.2"/>
    <row r="1101" s="55" customFormat="1" x14ac:dyDescent="0.2"/>
    <row r="1102" s="55" customFormat="1" x14ac:dyDescent="0.2"/>
    <row r="1103" s="55" customFormat="1" x14ac:dyDescent="0.2"/>
    <row r="1104" s="55" customFormat="1" x14ac:dyDescent="0.2"/>
    <row r="1105" s="55" customFormat="1" x14ac:dyDescent="0.2"/>
    <row r="1106" s="55" customFormat="1" x14ac:dyDescent="0.2"/>
    <row r="1107" s="55" customFormat="1" x14ac:dyDescent="0.2"/>
    <row r="1108" s="55" customFormat="1" x14ac:dyDescent="0.2"/>
    <row r="1109" s="55" customFormat="1" x14ac:dyDescent="0.2"/>
    <row r="1110" s="55" customFormat="1" x14ac:dyDescent="0.2"/>
    <row r="1111" s="55" customFormat="1" x14ac:dyDescent="0.2"/>
    <row r="1112" s="55" customFormat="1" x14ac:dyDescent="0.2"/>
    <row r="1113" s="55" customFormat="1" x14ac:dyDescent="0.2"/>
    <row r="1114" s="55" customFormat="1" x14ac:dyDescent="0.2"/>
    <row r="1115" s="55" customFormat="1" x14ac:dyDescent="0.2"/>
    <row r="1116" s="55" customFormat="1" x14ac:dyDescent="0.2"/>
    <row r="1117" s="55" customFormat="1" x14ac:dyDescent="0.2"/>
    <row r="1118" s="55" customFormat="1" x14ac:dyDescent="0.2"/>
    <row r="1119" s="55" customFormat="1" x14ac:dyDescent="0.2"/>
    <row r="1120" s="55" customFormat="1" x14ac:dyDescent="0.2"/>
    <row r="1121" s="55" customFormat="1" x14ac:dyDescent="0.2"/>
    <row r="1122" s="55" customFormat="1" x14ac:dyDescent="0.2"/>
    <row r="1123" s="55" customFormat="1" x14ac:dyDescent="0.2"/>
    <row r="1124" s="55" customFormat="1" x14ac:dyDescent="0.2"/>
    <row r="1125" s="55" customFormat="1" x14ac:dyDescent="0.2"/>
    <row r="1126" s="55" customFormat="1" x14ac:dyDescent="0.2"/>
    <row r="1127" s="55" customFormat="1" x14ac:dyDescent="0.2"/>
    <row r="1128" s="55" customFormat="1" x14ac:dyDescent="0.2"/>
    <row r="1129" s="55" customFormat="1" x14ac:dyDescent="0.2"/>
    <row r="1130" s="55" customFormat="1" x14ac:dyDescent="0.2"/>
    <row r="1131" s="55" customFormat="1" x14ac:dyDescent="0.2"/>
    <row r="1132" s="55" customFormat="1" x14ac:dyDescent="0.2"/>
    <row r="1133" s="55" customFormat="1" x14ac:dyDescent="0.2"/>
    <row r="1134" s="55" customFormat="1" x14ac:dyDescent="0.2"/>
    <row r="1135" s="55" customFormat="1" x14ac:dyDescent="0.2"/>
    <row r="1136" s="55" customFormat="1" x14ac:dyDescent="0.2"/>
    <row r="1137" s="55" customFormat="1" x14ac:dyDescent="0.2"/>
    <row r="1138" s="55" customFormat="1" x14ac:dyDescent="0.2"/>
    <row r="1139" s="55" customFormat="1" x14ac:dyDescent="0.2"/>
    <row r="1140" s="55" customFormat="1" x14ac:dyDescent="0.2"/>
    <row r="1141" s="55" customFormat="1" x14ac:dyDescent="0.2"/>
    <row r="1142" s="55" customFormat="1" x14ac:dyDescent="0.2"/>
    <row r="1143" s="55" customFormat="1" x14ac:dyDescent="0.2"/>
    <row r="1144" s="55" customFormat="1" x14ac:dyDescent="0.2"/>
    <row r="1145" s="55" customFormat="1" x14ac:dyDescent="0.2"/>
    <row r="1146" s="55" customFormat="1" x14ac:dyDescent="0.2"/>
    <row r="1147" s="55" customFormat="1" x14ac:dyDescent="0.2"/>
    <row r="1148" s="55" customFormat="1" x14ac:dyDescent="0.2"/>
    <row r="1149" s="55" customFormat="1" x14ac:dyDescent="0.2"/>
    <row r="1150" s="55" customFormat="1" x14ac:dyDescent="0.2"/>
    <row r="1151" s="55" customFormat="1" x14ac:dyDescent="0.2"/>
    <row r="1152" s="55" customFormat="1" x14ac:dyDescent="0.2"/>
    <row r="1153" s="55" customFormat="1" x14ac:dyDescent="0.2"/>
    <row r="1154" s="55" customFormat="1" x14ac:dyDescent="0.2"/>
    <row r="1155" s="55" customFormat="1" x14ac:dyDescent="0.2"/>
    <row r="1156" s="55" customFormat="1" x14ac:dyDescent="0.2"/>
    <row r="1157" s="55" customFormat="1" x14ac:dyDescent="0.2"/>
    <row r="1158" s="55" customFormat="1" x14ac:dyDescent="0.2"/>
    <row r="1159" s="55" customFormat="1" x14ac:dyDescent="0.2"/>
    <row r="1160" s="55" customFormat="1" x14ac:dyDescent="0.2"/>
    <row r="1161" s="55" customFormat="1" x14ac:dyDescent="0.2"/>
    <row r="1162" s="55" customFormat="1" x14ac:dyDescent="0.2"/>
    <row r="1163" s="55" customFormat="1" x14ac:dyDescent="0.2"/>
    <row r="1164" s="55" customFormat="1" x14ac:dyDescent="0.2"/>
    <row r="1165" s="55" customFormat="1" x14ac:dyDescent="0.2"/>
    <row r="1166" s="55" customFormat="1" x14ac:dyDescent="0.2"/>
    <row r="1167" s="55" customFormat="1" x14ac:dyDescent="0.2"/>
    <row r="1168" s="55" customFormat="1" x14ac:dyDescent="0.2"/>
    <row r="1169" s="55" customFormat="1" x14ac:dyDescent="0.2"/>
    <row r="1170" s="55" customFormat="1" x14ac:dyDescent="0.2"/>
    <row r="1171" s="55" customFormat="1" x14ac:dyDescent="0.2"/>
    <row r="1172" s="55" customFormat="1" x14ac:dyDescent="0.2"/>
    <row r="1173" s="55" customFormat="1" x14ac:dyDescent="0.2"/>
    <row r="1174" s="55" customFormat="1" x14ac:dyDescent="0.2"/>
    <row r="1175" s="55" customFormat="1" x14ac:dyDescent="0.2"/>
    <row r="1176" s="55" customFormat="1" x14ac:dyDescent="0.2"/>
    <row r="1177" s="55" customFormat="1" x14ac:dyDescent="0.2"/>
    <row r="1178" s="55" customFormat="1" x14ac:dyDescent="0.2"/>
    <row r="1179" s="55" customFormat="1" x14ac:dyDescent="0.2"/>
    <row r="1180" s="55" customFormat="1" x14ac:dyDescent="0.2"/>
    <row r="1181" s="55" customFormat="1" x14ac:dyDescent="0.2"/>
    <row r="1182" s="55" customFormat="1" x14ac:dyDescent="0.2"/>
    <row r="1183" s="55" customFormat="1" x14ac:dyDescent="0.2"/>
    <row r="1184" s="55" customFormat="1" x14ac:dyDescent="0.2"/>
    <row r="1185" s="55" customFormat="1" x14ac:dyDescent="0.2"/>
    <row r="1186" s="55" customFormat="1" x14ac:dyDescent="0.2"/>
    <row r="1187" s="55" customFormat="1" x14ac:dyDescent="0.2"/>
    <row r="1188" s="55" customFormat="1" x14ac:dyDescent="0.2"/>
    <row r="1189" s="55" customFormat="1" x14ac:dyDescent="0.2"/>
    <row r="1190" s="55" customFormat="1" x14ac:dyDescent="0.2"/>
    <row r="1191" s="55" customFormat="1" x14ac:dyDescent="0.2"/>
    <row r="1192" s="55" customFormat="1" x14ac:dyDescent="0.2"/>
    <row r="1193" s="55" customFormat="1" x14ac:dyDescent="0.2"/>
    <row r="1194" s="55" customFormat="1" x14ac:dyDescent="0.2"/>
    <row r="1195" s="55" customFormat="1" x14ac:dyDescent="0.2"/>
    <row r="1196" s="55" customFormat="1" x14ac:dyDescent="0.2"/>
    <row r="1197" s="55" customFormat="1" x14ac:dyDescent="0.2"/>
    <row r="1198" s="55" customFormat="1" x14ac:dyDescent="0.2"/>
    <row r="1199" s="55" customFormat="1" x14ac:dyDescent="0.2"/>
    <row r="1200" s="55" customFormat="1" x14ac:dyDescent="0.2"/>
    <row r="1201" spans="1:3" s="55" customFormat="1" x14ac:dyDescent="0.2"/>
    <row r="1202" spans="1:3" s="55" customFormat="1" x14ac:dyDescent="0.2"/>
    <row r="1203" spans="1:3" s="55" customFormat="1" x14ac:dyDescent="0.2"/>
    <row r="1204" spans="1:3" s="55" customFormat="1" x14ac:dyDescent="0.2"/>
    <row r="1205" spans="1:3" x14ac:dyDescent="0.2">
      <c r="A1205" s="55"/>
      <c r="B1205" s="55"/>
      <c r="C1205" s="55"/>
    </row>
    <row r="1206" spans="1:3" x14ac:dyDescent="0.2">
      <c r="A1206" s="55"/>
      <c r="B1206" s="55"/>
      <c r="C1206" s="55"/>
    </row>
    <row r="1207" spans="1:3" x14ac:dyDescent="0.2">
      <c r="A1207" s="55"/>
      <c r="B1207" s="55"/>
      <c r="C1207" s="55"/>
    </row>
    <row r="1208" spans="1:3" x14ac:dyDescent="0.2">
      <c r="A1208" s="55"/>
      <c r="B1208" s="55"/>
      <c r="C1208" s="55"/>
    </row>
    <row r="1209" spans="1:3" x14ac:dyDescent="0.2">
      <c r="A1209" s="55"/>
      <c r="B1209" s="55"/>
      <c r="C1209" s="55"/>
    </row>
    <row r="1210" spans="1:3" x14ac:dyDescent="0.2">
      <c r="A1210" s="55"/>
      <c r="B1210" s="55"/>
      <c r="C1210" s="55"/>
    </row>
    <row r="1211" spans="1:3" x14ac:dyDescent="0.2">
      <c r="A1211" s="55"/>
      <c r="B1211" s="55"/>
      <c r="C1211" s="55"/>
    </row>
    <row r="1212" spans="1:3" x14ac:dyDescent="0.2">
      <c r="A1212" s="55"/>
      <c r="B1212" s="55"/>
      <c r="C1212" s="55"/>
    </row>
    <row r="1213" spans="1:3" x14ac:dyDescent="0.2">
      <c r="A1213" s="55"/>
      <c r="B1213" s="55"/>
      <c r="C1213" s="55"/>
    </row>
    <row r="1214" spans="1:3" x14ac:dyDescent="0.2">
      <c r="A1214" s="55"/>
      <c r="B1214" s="55"/>
      <c r="C1214" s="55"/>
    </row>
    <row r="1215" spans="1:3" x14ac:dyDescent="0.2">
      <c r="A1215" s="55"/>
      <c r="B1215" s="55"/>
      <c r="C1215" s="55"/>
    </row>
    <row r="1216" spans="1:3" x14ac:dyDescent="0.2">
      <c r="A1216" s="55"/>
      <c r="B1216" s="55"/>
      <c r="C1216" s="55"/>
    </row>
    <row r="1217" spans="1:3" x14ac:dyDescent="0.2">
      <c r="A1217" s="55"/>
      <c r="B1217" s="55"/>
      <c r="C1217" s="55"/>
    </row>
    <row r="1218" spans="1:3" x14ac:dyDescent="0.2">
      <c r="A1218" s="55"/>
      <c r="B1218" s="55"/>
      <c r="C1218" s="55"/>
    </row>
    <row r="1219" spans="1:3" x14ac:dyDescent="0.2">
      <c r="A1219" s="55"/>
      <c r="B1219" s="55"/>
      <c r="C1219" s="55"/>
    </row>
    <row r="1220" spans="1:3" x14ac:dyDescent="0.2">
      <c r="A1220" s="55"/>
      <c r="B1220" s="55"/>
      <c r="C1220" s="55"/>
    </row>
    <row r="1221" spans="1:3" x14ac:dyDescent="0.2">
      <c r="A1221" s="55"/>
      <c r="B1221" s="55"/>
      <c r="C1221" s="55"/>
    </row>
    <row r="1222" spans="1:3" x14ac:dyDescent="0.2">
      <c r="A1222" s="55"/>
      <c r="B1222" s="55"/>
      <c r="C1222" s="55"/>
    </row>
    <row r="1223" spans="1:3" x14ac:dyDescent="0.2">
      <c r="A1223" s="55"/>
      <c r="B1223" s="55"/>
      <c r="C1223" s="55"/>
    </row>
    <row r="1224" spans="1:3" x14ac:dyDescent="0.2">
      <c r="A1224" s="55"/>
      <c r="B1224" s="55"/>
      <c r="C1224" s="55"/>
    </row>
    <row r="1225" spans="1:3" x14ac:dyDescent="0.2">
      <c r="A1225" s="55"/>
      <c r="B1225" s="55"/>
      <c r="C1225" s="55"/>
    </row>
    <row r="1226" spans="1:3" x14ac:dyDescent="0.2">
      <c r="A1226" s="55"/>
      <c r="B1226" s="55"/>
      <c r="C1226" s="55"/>
    </row>
    <row r="1227" spans="1:3" x14ac:dyDescent="0.2">
      <c r="A1227" s="55"/>
      <c r="B1227" s="55"/>
      <c r="C1227" s="55"/>
    </row>
    <row r="1228" spans="1:3" x14ac:dyDescent="0.2">
      <c r="A1228" s="55"/>
      <c r="B1228" s="55"/>
      <c r="C1228" s="55"/>
    </row>
    <row r="1229" spans="1:3" x14ac:dyDescent="0.2">
      <c r="A1229" s="55"/>
      <c r="B1229" s="55"/>
      <c r="C1229" s="55"/>
    </row>
    <row r="1230" spans="1:3" x14ac:dyDescent="0.2">
      <c r="A1230" s="55"/>
      <c r="B1230" s="55"/>
      <c r="C1230" s="55"/>
    </row>
    <row r="1231" spans="1:3" x14ac:dyDescent="0.2">
      <c r="A1231" s="55"/>
      <c r="B1231" s="55"/>
      <c r="C1231" s="55"/>
    </row>
    <row r="1232" spans="1:3" x14ac:dyDescent="0.2">
      <c r="A1232" s="55"/>
      <c r="B1232" s="55"/>
      <c r="C1232" s="55"/>
    </row>
    <row r="1233" spans="1:3" x14ac:dyDescent="0.2">
      <c r="A1233" s="55"/>
      <c r="B1233" s="55"/>
      <c r="C1233" s="55"/>
    </row>
    <row r="1234" spans="1:3" x14ac:dyDescent="0.2">
      <c r="A1234" s="55"/>
      <c r="B1234" s="55"/>
      <c r="C1234" s="55"/>
    </row>
    <row r="1235" spans="1:3" x14ac:dyDescent="0.2">
      <c r="A1235" s="55"/>
      <c r="B1235" s="55"/>
      <c r="C1235" s="55"/>
    </row>
    <row r="1236" spans="1:3" x14ac:dyDescent="0.2">
      <c r="A1236" s="55"/>
      <c r="B1236" s="55"/>
      <c r="C1236" s="55"/>
    </row>
    <row r="1237" spans="1:3" x14ac:dyDescent="0.2">
      <c r="A1237" s="55"/>
      <c r="B1237" s="55"/>
      <c r="C1237" s="55"/>
    </row>
    <row r="1238" spans="1:3" x14ac:dyDescent="0.2">
      <c r="A1238" s="55"/>
      <c r="B1238" s="55"/>
      <c r="C1238" s="55"/>
    </row>
    <row r="1239" spans="1:3" x14ac:dyDescent="0.2">
      <c r="A1239" s="55"/>
      <c r="B1239" s="55"/>
      <c r="C1239" s="55"/>
    </row>
    <row r="1240" spans="1:3" x14ac:dyDescent="0.2">
      <c r="A1240" s="55"/>
      <c r="B1240" s="55"/>
      <c r="C1240" s="55"/>
    </row>
    <row r="1241" spans="1:3" x14ac:dyDescent="0.2">
      <c r="A1241" s="55"/>
      <c r="B1241" s="55"/>
      <c r="C1241" s="55"/>
    </row>
    <row r="1242" spans="1:3" x14ac:dyDescent="0.2">
      <c r="A1242" s="40"/>
      <c r="B1242" s="40"/>
      <c r="C1242" s="40"/>
    </row>
    <row r="1243" spans="1:3" x14ac:dyDescent="0.2">
      <c r="A1243" s="40"/>
      <c r="B1243" s="40"/>
      <c r="C1243" s="40"/>
    </row>
    <row r="1244" spans="1:3" x14ac:dyDescent="0.2">
      <c r="A1244" s="40"/>
      <c r="B1244" s="40"/>
      <c r="C1244" s="40"/>
    </row>
    <row r="1245" spans="1:3" x14ac:dyDescent="0.2">
      <c r="A1245" s="40"/>
      <c r="B1245" s="40"/>
      <c r="C1245" s="40"/>
    </row>
    <row r="1246" spans="1:3" x14ac:dyDescent="0.2">
      <c r="A1246" s="40"/>
      <c r="B1246" s="40"/>
      <c r="C1246" s="40"/>
    </row>
    <row r="1247" spans="1:3" x14ac:dyDescent="0.2">
      <c r="A1247" s="40"/>
      <c r="B1247" s="40"/>
      <c r="C1247" s="40"/>
    </row>
    <row r="1248" spans="1:3" x14ac:dyDescent="0.2">
      <c r="A1248" s="40"/>
      <c r="B1248" s="40"/>
      <c r="C1248" s="40"/>
    </row>
    <row r="1249" s="40" customFormat="1" x14ac:dyDescent="0.2"/>
    <row r="1250" s="40" customFormat="1" x14ac:dyDescent="0.2"/>
    <row r="1251" s="40" customFormat="1" x14ac:dyDescent="0.2"/>
    <row r="1252" s="40" customFormat="1" x14ac:dyDescent="0.2"/>
    <row r="1253" s="40" customFormat="1" x14ac:dyDescent="0.2"/>
    <row r="1254" s="40" customFormat="1" x14ac:dyDescent="0.2"/>
    <row r="1255" s="40" customFormat="1" x14ac:dyDescent="0.2"/>
    <row r="1256" s="40" customFormat="1" x14ac:dyDescent="0.2"/>
    <row r="1257" s="40" customFormat="1" x14ac:dyDescent="0.2"/>
    <row r="1258" s="40" customFormat="1" x14ac:dyDescent="0.2"/>
    <row r="1259" s="40" customFormat="1" x14ac:dyDescent="0.2"/>
    <row r="1260" s="40" customFormat="1" x14ac:dyDescent="0.2"/>
    <row r="1261" s="40" customFormat="1" x14ac:dyDescent="0.2"/>
    <row r="1262" s="40" customFormat="1" x14ac:dyDescent="0.2"/>
    <row r="1263" s="40" customFormat="1" x14ac:dyDescent="0.2"/>
    <row r="1264" s="40" customFormat="1" x14ac:dyDescent="0.2"/>
    <row r="1265" s="40" customFormat="1" x14ac:dyDescent="0.2"/>
    <row r="1266" s="40" customFormat="1" x14ac:dyDescent="0.2"/>
    <row r="1267" s="40" customFormat="1" x14ac:dyDescent="0.2"/>
    <row r="1268" s="40" customFormat="1" x14ac:dyDescent="0.2"/>
    <row r="1269" s="40" customFormat="1" x14ac:dyDescent="0.2"/>
    <row r="1270" s="40" customFormat="1" x14ac:dyDescent="0.2"/>
    <row r="1271" s="40" customFormat="1" x14ac:dyDescent="0.2"/>
    <row r="1272" s="40" customFormat="1" x14ac:dyDescent="0.2"/>
    <row r="1273" s="40" customFormat="1" x14ac:dyDescent="0.2"/>
    <row r="1274" s="40" customFormat="1" x14ac:dyDescent="0.2"/>
    <row r="1275" s="40" customFormat="1" x14ac:dyDescent="0.2"/>
    <row r="1276" s="40" customFormat="1" x14ac:dyDescent="0.2"/>
    <row r="1277" s="40" customFormat="1" x14ac:dyDescent="0.2"/>
    <row r="1278" s="40" customFormat="1" x14ac:dyDescent="0.2"/>
    <row r="1279" s="40" customFormat="1" x14ac:dyDescent="0.2"/>
    <row r="1280" s="40" customFormat="1" x14ac:dyDescent="0.2"/>
    <row r="1281" s="40" customFormat="1" x14ac:dyDescent="0.2"/>
    <row r="1282" s="40" customFormat="1" x14ac:dyDescent="0.2"/>
    <row r="1283" s="40" customFormat="1" x14ac:dyDescent="0.2"/>
    <row r="1284" s="40" customFormat="1" x14ac:dyDescent="0.2"/>
    <row r="1285" s="40" customFormat="1" x14ac:dyDescent="0.2"/>
    <row r="1286" s="40" customFormat="1" x14ac:dyDescent="0.2"/>
    <row r="1287" s="40" customFormat="1" x14ac:dyDescent="0.2"/>
    <row r="1288" s="40" customFormat="1" x14ac:dyDescent="0.2"/>
    <row r="1289" s="40" customFormat="1" x14ac:dyDescent="0.2"/>
    <row r="1290" s="40" customFormat="1" x14ac:dyDescent="0.2"/>
    <row r="1291" s="40" customFormat="1" x14ac:dyDescent="0.2"/>
    <row r="1292" s="40" customFormat="1" x14ac:dyDescent="0.2"/>
    <row r="1293" s="40" customFormat="1" x14ac:dyDescent="0.2"/>
    <row r="1294" s="40" customFormat="1" x14ac:dyDescent="0.2"/>
    <row r="1295" s="40" customFormat="1" x14ac:dyDescent="0.2"/>
    <row r="1296" s="40" customFormat="1" x14ac:dyDescent="0.2"/>
    <row r="1297" s="40" customFormat="1" x14ac:dyDescent="0.2"/>
    <row r="1298" s="40" customFormat="1" x14ac:dyDescent="0.2"/>
    <row r="1299" s="40" customFormat="1" x14ac:dyDescent="0.2"/>
    <row r="1300" s="40" customFormat="1" x14ac:dyDescent="0.2"/>
    <row r="1301" s="40" customFormat="1" x14ac:dyDescent="0.2"/>
    <row r="1302" s="40" customFormat="1" x14ac:dyDescent="0.2"/>
    <row r="1303" s="40" customFormat="1" x14ac:dyDescent="0.2"/>
    <row r="1304" s="40" customFormat="1" x14ac:dyDescent="0.2"/>
    <row r="1305" s="40" customFormat="1" x14ac:dyDescent="0.2"/>
    <row r="1306" s="40" customFormat="1" x14ac:dyDescent="0.2"/>
    <row r="1307" s="40" customFormat="1" x14ac:dyDescent="0.2"/>
    <row r="1308" s="40" customFormat="1" x14ac:dyDescent="0.2"/>
    <row r="1309" s="40" customFormat="1" x14ac:dyDescent="0.2"/>
    <row r="1310" s="40" customFormat="1" x14ac:dyDescent="0.2"/>
    <row r="1311" s="40" customFormat="1" x14ac:dyDescent="0.2"/>
    <row r="1312" s="40" customFormat="1" x14ac:dyDescent="0.2"/>
    <row r="1313" s="40" customFormat="1" x14ac:dyDescent="0.2"/>
    <row r="1314" s="40" customFormat="1" x14ac:dyDescent="0.2"/>
    <row r="1315" s="40" customFormat="1" x14ac:dyDescent="0.2"/>
    <row r="1316" s="40" customFormat="1" x14ac:dyDescent="0.2"/>
    <row r="1317" s="40" customFormat="1" x14ac:dyDescent="0.2"/>
    <row r="1318" s="40" customFormat="1" x14ac:dyDescent="0.2"/>
    <row r="1319" s="40" customFormat="1" x14ac:dyDescent="0.2"/>
    <row r="1320" s="40" customFormat="1" x14ac:dyDescent="0.2"/>
    <row r="1321" s="40" customFormat="1" x14ac:dyDescent="0.2"/>
    <row r="1322" s="40" customFormat="1" x14ac:dyDescent="0.2"/>
    <row r="1323" s="40" customFormat="1" x14ac:dyDescent="0.2"/>
    <row r="1324" s="40" customFormat="1" x14ac:dyDescent="0.2"/>
    <row r="1325" s="40" customFormat="1" x14ac:dyDescent="0.2"/>
    <row r="1326" s="40" customFormat="1" x14ac:dyDescent="0.2"/>
    <row r="1327" s="40" customFormat="1" x14ac:dyDescent="0.2"/>
    <row r="1328" s="40" customFormat="1" x14ac:dyDescent="0.2"/>
    <row r="1329" s="40" customFormat="1" x14ac:dyDescent="0.2"/>
    <row r="1330" s="40" customFormat="1" x14ac:dyDescent="0.2"/>
    <row r="1331" s="40" customFormat="1" x14ac:dyDescent="0.2"/>
    <row r="1332" s="40" customFormat="1" x14ac:dyDescent="0.2"/>
    <row r="1333" s="40" customFormat="1" x14ac:dyDescent="0.2"/>
    <row r="1334" s="40" customFormat="1" x14ac:dyDescent="0.2"/>
    <row r="1335" s="40" customFormat="1" x14ac:dyDescent="0.2"/>
    <row r="1336" s="40" customFormat="1" x14ac:dyDescent="0.2"/>
    <row r="1337" s="40" customFormat="1" x14ac:dyDescent="0.2"/>
    <row r="1338" s="40" customFormat="1" x14ac:dyDescent="0.2"/>
    <row r="1339" s="40" customFormat="1" x14ac:dyDescent="0.2"/>
    <row r="1340" s="40" customFormat="1" x14ac:dyDescent="0.2"/>
    <row r="1341" s="40" customFormat="1" x14ac:dyDescent="0.2"/>
    <row r="1342" s="40" customFormat="1" x14ac:dyDescent="0.2"/>
    <row r="1343" s="40" customFormat="1" x14ac:dyDescent="0.2"/>
    <row r="1344" s="40" customFormat="1" x14ac:dyDescent="0.2"/>
    <row r="1345" s="40" customFormat="1" x14ac:dyDescent="0.2"/>
    <row r="1346" s="40" customFormat="1" x14ac:dyDescent="0.2"/>
    <row r="1347" s="40" customFormat="1" x14ac:dyDescent="0.2"/>
    <row r="1348" s="40" customFormat="1" x14ac:dyDescent="0.2"/>
    <row r="1349" s="40" customFormat="1" x14ac:dyDescent="0.2"/>
    <row r="1350" s="40" customFormat="1" x14ac:dyDescent="0.2"/>
    <row r="1351" s="40" customFormat="1" x14ac:dyDescent="0.2"/>
    <row r="1352" s="40" customFormat="1" x14ac:dyDescent="0.2"/>
    <row r="1353" s="40" customFormat="1" x14ac:dyDescent="0.2"/>
    <row r="1354" s="40" customFormat="1" x14ac:dyDescent="0.2"/>
    <row r="1355" s="40" customFormat="1" x14ac:dyDescent="0.2"/>
    <row r="1356" s="40" customFormat="1" x14ac:dyDescent="0.2"/>
    <row r="1357" s="40" customFormat="1" x14ac:dyDescent="0.2"/>
    <row r="1358" s="40" customFormat="1" x14ac:dyDescent="0.2"/>
    <row r="1359" s="40" customFormat="1" x14ac:dyDescent="0.2"/>
    <row r="1360" s="40" customFormat="1" x14ac:dyDescent="0.2"/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6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7</vt:i4>
      </vt:variant>
    </vt:vector>
  </HeadingPairs>
  <TitlesOfParts>
    <vt:vector size="14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'Račun fin prema izvorima f'!Podrucje_ispisa</vt:lpstr>
      <vt:lpstr>'Račun financiranja'!Podrucje_ispisa</vt:lpstr>
      <vt:lpstr>'Rashodi prema funkcijskoj k '!Podrucje_ispisa</vt:lpstr>
      <vt:lpstr>'Rashodi prema izvorima finan'!Podrucje_ispisa</vt:lpstr>
      <vt:lpstr>SAŽETAK!Podrucje_ispisa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Krešo Starinec</cp:lastModifiedBy>
  <cp:lastPrinted>2026-02-24T10:58:46Z</cp:lastPrinted>
  <dcterms:created xsi:type="dcterms:W3CDTF">2022-08-12T12:51:27Z</dcterms:created>
  <dcterms:modified xsi:type="dcterms:W3CDTF">2026-03-06T13:28:30Z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