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tic2\Desktop\IZVJEŠTAJ O IZVRŠENJU ZA 2025.G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dio'!$A$1:$C$5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26" i="1"/>
  <c r="I26" i="1"/>
  <c r="H26" i="1"/>
  <c r="G26" i="1"/>
  <c r="G23" i="1"/>
  <c r="H23" i="1"/>
  <c r="I23" i="1"/>
  <c r="J23" i="1"/>
  <c r="H16" i="1"/>
  <c r="I16" i="1"/>
  <c r="J15" i="1"/>
  <c r="I15" i="1"/>
  <c r="H15" i="1"/>
  <c r="G15" i="1"/>
  <c r="J12" i="1"/>
  <c r="I12" i="1"/>
  <c r="H12" i="1"/>
  <c r="G12" i="1"/>
  <c r="G16" i="1" s="1"/>
  <c r="G27" i="1" s="1"/>
  <c r="J16" i="1" l="1"/>
  <c r="J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02" i="15"/>
  <c r="E100" i="15"/>
  <c r="F100" i="15" s="1"/>
  <c r="D100" i="15"/>
  <c r="C100" i="15"/>
  <c r="E99" i="15"/>
  <c r="F99" i="15" s="1"/>
  <c r="D99" i="15"/>
  <c r="C99" i="15"/>
  <c r="E98" i="15"/>
  <c r="F98" i="15" s="1"/>
  <c r="D98" i="15"/>
  <c r="C98" i="15"/>
  <c r="F96" i="15"/>
  <c r="E94" i="15"/>
  <c r="E93" i="15" s="1"/>
  <c r="D94" i="15"/>
  <c r="D93" i="15" s="1"/>
  <c r="D92" i="15" s="1"/>
  <c r="C94" i="15"/>
  <c r="C93" i="15"/>
  <c r="C92" i="15"/>
  <c r="F91" i="15"/>
  <c r="E89" i="15"/>
  <c r="F89" i="15" s="1"/>
  <c r="D89" i="15"/>
  <c r="C89" i="15"/>
  <c r="E88" i="15"/>
  <c r="F88" i="15" s="1"/>
  <c r="D88" i="15"/>
  <c r="D87" i="15" s="1"/>
  <c r="C88" i="15"/>
  <c r="C87" i="15" s="1"/>
  <c r="E87" i="15"/>
  <c r="F87" i="15" s="1"/>
  <c r="E84" i="15"/>
  <c r="F84" i="15" s="1"/>
  <c r="D84" i="15"/>
  <c r="C84" i="15"/>
  <c r="E83" i="15"/>
  <c r="F83" i="15" s="1"/>
  <c r="D83" i="15"/>
  <c r="C83" i="15"/>
  <c r="E82" i="15"/>
  <c r="E4" i="15" s="1"/>
  <c r="D82" i="15"/>
  <c r="D4" i="15" s="1"/>
  <c r="C82" i="15"/>
  <c r="C4" i="15" s="1"/>
  <c r="F81" i="15"/>
  <c r="E79" i="15"/>
  <c r="E78" i="15" s="1"/>
  <c r="D79" i="15"/>
  <c r="D78" i="15" s="1"/>
  <c r="D77" i="15" s="1"/>
  <c r="C79" i="15"/>
  <c r="C78" i="15" s="1"/>
  <c r="C77" i="15" s="1"/>
  <c r="E75" i="15"/>
  <c r="F75" i="15" s="1"/>
  <c r="D75" i="15"/>
  <c r="C75" i="15"/>
  <c r="E74" i="15"/>
  <c r="F74" i="15" s="1"/>
  <c r="D74" i="15"/>
  <c r="C74" i="15"/>
  <c r="E73" i="15"/>
  <c r="E3" i="15" s="1"/>
  <c r="D73" i="15"/>
  <c r="D3" i="15" s="1"/>
  <c r="C73" i="15"/>
  <c r="C3" i="15" s="1"/>
  <c r="F70" i="15"/>
  <c r="E70" i="15"/>
  <c r="D70" i="15"/>
  <c r="C70" i="15"/>
  <c r="E67" i="15"/>
  <c r="F67" i="15" s="1"/>
  <c r="D67" i="15"/>
  <c r="C67" i="15"/>
  <c r="E66" i="15"/>
  <c r="F66" i="15" s="1"/>
  <c r="D66" i="15"/>
  <c r="C66" i="15"/>
  <c r="E65" i="15"/>
  <c r="F65" i="15" s="1"/>
  <c r="D65" i="15"/>
  <c r="C65" i="15"/>
  <c r="F64" i="15"/>
  <c r="E61" i="15"/>
  <c r="E60" i="15" s="1"/>
  <c r="D61" i="15"/>
  <c r="D60" i="15" s="1"/>
  <c r="D59" i="15" s="1"/>
  <c r="C61" i="15"/>
  <c r="C60" i="15" s="1"/>
  <c r="C59" i="15" s="1"/>
  <c r="E57" i="15"/>
  <c r="F57" i="15" s="1"/>
  <c r="D57" i="15"/>
  <c r="C57" i="15"/>
  <c r="E56" i="15"/>
  <c r="F56" i="15" s="1"/>
  <c r="D56" i="15"/>
  <c r="C56" i="15"/>
  <c r="E54" i="15"/>
  <c r="E51" i="15" s="1"/>
  <c r="D54" i="15"/>
  <c r="D51" i="15" s="1"/>
  <c r="D50" i="15" s="1"/>
  <c r="C54" i="15"/>
  <c r="C51" i="15" s="1"/>
  <c r="C50" i="15" s="1"/>
  <c r="E52" i="15"/>
  <c r="F52" i="15" s="1"/>
  <c r="D52" i="15"/>
  <c r="C52" i="15"/>
  <c r="E48" i="15"/>
  <c r="F48" i="15" s="1"/>
  <c r="D48" i="15"/>
  <c r="C48" i="15"/>
  <c r="E46" i="15"/>
  <c r="E45" i="15" s="1"/>
  <c r="D46" i="15"/>
  <c r="D45" i="15" s="1"/>
  <c r="C46" i="15"/>
  <c r="C45" i="15" s="1"/>
  <c r="E40" i="15"/>
  <c r="F40" i="15" s="1"/>
  <c r="D40" i="15"/>
  <c r="C40" i="15"/>
  <c r="E38" i="15"/>
  <c r="F38" i="15" s="1"/>
  <c r="D38" i="15"/>
  <c r="C38" i="15"/>
  <c r="E28" i="15"/>
  <c r="F28" i="15" s="1"/>
  <c r="D28" i="15"/>
  <c r="C28" i="15"/>
  <c r="E23" i="15"/>
  <c r="E17" i="15" s="1"/>
  <c r="D23" i="15"/>
  <c r="D17" i="15" s="1"/>
  <c r="C23" i="15"/>
  <c r="C17" i="15" s="1"/>
  <c r="E18" i="15"/>
  <c r="F18" i="15" s="1"/>
  <c r="D18" i="15"/>
  <c r="C18" i="15"/>
  <c r="E15" i="15"/>
  <c r="F15" i="15" s="1"/>
  <c r="D15" i="15"/>
  <c r="C15" i="15"/>
  <c r="E13" i="15"/>
  <c r="F13" i="15" s="1"/>
  <c r="D13" i="15"/>
  <c r="C13" i="15"/>
  <c r="E10" i="15"/>
  <c r="E9" i="15" s="1"/>
  <c r="D10" i="15"/>
  <c r="D9" i="15" s="1"/>
  <c r="C10" i="15"/>
  <c r="C9" i="15" s="1"/>
  <c r="F5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J19" i="3"/>
  <c r="L19" i="3" s="1"/>
  <c r="I19" i="3"/>
  <c r="H19" i="3"/>
  <c r="G19" i="3"/>
  <c r="G18" i="3" s="1"/>
  <c r="J18" i="3"/>
  <c r="L18" i="3" s="1"/>
  <c r="I18" i="3"/>
  <c r="H18" i="3"/>
  <c r="L17" i="3"/>
  <c r="K17" i="3"/>
  <c r="J16" i="3"/>
  <c r="L16" i="3" s="1"/>
  <c r="I16" i="3"/>
  <c r="H16" i="3"/>
  <c r="G16" i="3"/>
  <c r="K16" i="3" s="1"/>
  <c r="J15" i="3"/>
  <c r="I15" i="3"/>
  <c r="H15" i="3"/>
  <c r="G15" i="3"/>
  <c r="K15" i="3" s="1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H11" i="3"/>
  <c r="I10" i="3"/>
  <c r="H10" i="3"/>
  <c r="J11" i="3" l="1"/>
  <c r="J10" i="3"/>
  <c r="L10" i="3" s="1"/>
  <c r="L11" i="3"/>
  <c r="L15" i="3"/>
  <c r="K18" i="3"/>
  <c r="G11" i="3"/>
  <c r="K19" i="3"/>
  <c r="F93" i="15"/>
  <c r="E92" i="15"/>
  <c r="F92" i="15" s="1"/>
  <c r="F4" i="15"/>
  <c r="E77" i="15"/>
  <c r="F77" i="15" s="1"/>
  <c r="F78" i="15"/>
  <c r="F17" i="15"/>
  <c r="F51" i="15"/>
  <c r="E50" i="15"/>
  <c r="F50" i="15" s="1"/>
  <c r="C8" i="15"/>
  <c r="C2" i="15" s="1"/>
  <c r="D8" i="15"/>
  <c r="D2" i="15" s="1"/>
  <c r="F3" i="15"/>
  <c r="F9" i="15"/>
  <c r="E8" i="15"/>
  <c r="F60" i="15"/>
  <c r="E59" i="15"/>
  <c r="F59" i="15" s="1"/>
  <c r="F45" i="15"/>
  <c r="F10" i="15"/>
  <c r="F46" i="15"/>
  <c r="F61" i="15"/>
  <c r="F79" i="15"/>
  <c r="F82" i="15"/>
  <c r="F94" i="15"/>
  <c r="F23" i="15"/>
  <c r="F54" i="15"/>
  <c r="F73" i="15"/>
  <c r="G10" i="3" l="1"/>
  <c r="K10" i="3" s="1"/>
  <c r="K11" i="3"/>
  <c r="F8" i="15"/>
  <c r="E2" i="15"/>
  <c r="F2" i="15" s="1"/>
</calcChain>
</file>

<file path=xl/sharedStrings.xml><?xml version="1.0" encoding="utf-8"?>
<sst xmlns="http://schemas.openxmlformats.org/spreadsheetml/2006/main" count="454" uniqueCount="199">
  <si>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</si>
  <si>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</si>
  <si>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</si>
  <si>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</si>
  <si>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</si>
  <si>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</si>
  <si>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</si>
  <si>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</si>
  <si>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</si>
  <si>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</si>
  <si>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</si>
  <si>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</si>
  <si>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</si>
  <si>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</si>
  <si>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</si>
  <si>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</si>
  <si>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</si>
  <si>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</si>
  <si>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</si>
  <si>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</si>
  <si>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</si>
  <si>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</si>
  <si>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</si>
  <si>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</si>
  <si>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</si>
  <si>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</si>
  <si>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</si>
  <si>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</si>
  <si>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</si>
  <si>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</si>
  <si>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</si>
  <si>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</si>
  <si>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</si>
  <si>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</si>
  <si>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</si>
  <si>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</si>
  <si>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</si>
  <si>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</si>
  <si>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</si>
  <si>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</si>
  <si>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</si>
  <si>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</si>
  <si>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</si>
  <si>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</si>
  <si>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</si>
  <si>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</si>
  <si>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</si>
  <si>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</si>
  <si>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</si>
  <si>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</si>
  <si>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</si>
  <si>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</si>
  <si>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</si>
  <si>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</si>
  <si>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</si>
  <si>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</si>
  <si>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</si>
  <si>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</si>
  <si>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</si>
  <si>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</si>
  <si>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</si>
  <si>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</si>
  <si>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</si>
  <si>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</si>
  <si>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</si>
  <si>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</si>
  <si>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</si>
  <si>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</si>
  <si>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</si>
  <si>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</si>
  <si>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</si>
  <si>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</si>
  <si>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</si>
  <si>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</si>
  <si>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</si>
  <si>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</si>
  <si>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</si>
  <si>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</si>
  <si>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</si>
  <si>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</si>
  <si>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</si>
  <si>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</si>
  <si>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</si>
  <si>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</si>
  <si>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</si>
  <si>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</si>
  <si>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</si>
  <si>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</si>
  <si>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</si>
  <si>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</si>
  <si>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</si>
  <si>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</si>
  <si>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</si>
  <si>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</si>
  <si>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</si>
  <si>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</si>
  <si>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</si>
  <si>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</si>
  <si>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</si>
  <si>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</si>
  <si>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</si>
  <si>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</si>
  <si>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</si>
  <si>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</si>
  <si>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</si>
  <si>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</si>
  <si>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</si>
  <si>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</si>
  <si>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</si>
  <si>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</si>
  <si>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</si>
  <si>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</si>
  <si>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</si>
  <si>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</si>
  <si>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</si>
  <si>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</si>
  <si>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</si>
  <si>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</si>
  <si>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</si>
  <si>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</si>
  <si>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</si>
  <si>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</si>
  <si>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</si>
  <si>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</si>
  <si>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</si>
  <si>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</si>
  <si>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</si>
  <si>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</si>
  <si>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</si>
  <si>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</si>
  <si>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</si>
  <si>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</si>
  <si>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</si>
  <si>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</si>
  <si>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</si>
  <si>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</si>
  <si>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</si>
  <si>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</si>
  <si>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</si>
  <si>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</si>
  <si>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</si>
  <si>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</si>
  <si>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</si>
  <si>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</si>
  <si>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</si>
  <si>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</si>
  <si>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</si>
  <si>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</si>
  <si>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</si>
  <si>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</si>
  <si>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</si>
  <si>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</si>
  <si>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</si>
  <si>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</si>
  <si>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</si>
  <si>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</si>
  <si>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</si>
  <si>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</si>
  <si>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</si>
  <si>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</si>
  <si>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</si>
  <si>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</si>
  <si>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</si>
  <si>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</si>
  <si>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</si>
  <si>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</si>
  <si>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</si>
  <si>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</si>
  <si>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</si>
  <si>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</si>
  <si>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</si>
  <si>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</si>
  <si>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</si>
  <si>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</si>
  <si>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</si>
  <si>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</si>
  <si>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</si>
  <si>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4237 PULA - POLA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</si>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</sst>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43" fontId="9" fillId="0" borderId="3" xfId="2" applyFont="1" applyBorder="1"/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4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4" t="s">
        <v>37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3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3" t="s">
        <v>24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8" t="s">
        <v>31</v>
      </c>
      <c r="C7" s="108"/>
      <c r="D7" s="108"/>
      <c r="E7" s="108"/>
      <c r="F7" s="108"/>
      <c r="G7" s="5"/>
      <c r="H7" s="6"/>
      <c r="I7" s="6"/>
      <c r="J7" s="6"/>
      <c r="K7" s="22"/>
      <c r="L7" s="22"/>
    </row>
    <row r="8" spans="2:13" ht="25.5" x14ac:dyDescent="0.25">
      <c r="B8" s="102" t="s">
        <v>3</v>
      </c>
      <c r="C8" s="102"/>
      <c r="D8" s="102"/>
      <c r="E8" s="102"/>
      <c r="F8" s="102"/>
      <c r="G8" s="21" t="s">
        <v>38</v>
      </c>
      <c r="H8" s="21" t="s">
        <v>39</v>
      </c>
      <c r="I8" s="21" t="s">
        <v>40</v>
      </c>
      <c r="J8" s="21" t="s">
        <v>41</v>
      </c>
      <c r="K8" s="21" t="s">
        <v>6</v>
      </c>
      <c r="L8" s="21" t="s">
        <v>22</v>
      </c>
    </row>
    <row r="9" spans="2:13" x14ac:dyDescent="0.25">
      <c r="B9" s="103">
        <v>1</v>
      </c>
      <c r="C9" s="103"/>
      <c r="D9" s="103"/>
      <c r="E9" s="103"/>
      <c r="F9" s="104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98" t="s">
        <v>8</v>
      </c>
      <c r="C10" s="99"/>
      <c r="D10" s="99"/>
      <c r="E10" s="99"/>
      <c r="F10" s="100"/>
      <c r="G10" s="83">
        <v>5799741.04</v>
      </c>
      <c r="H10" s="84">
        <v>6520618</v>
      </c>
      <c r="I10" s="84">
        <v>6196622</v>
      </c>
      <c r="J10" s="84">
        <v>6173565.3200000003</v>
      </c>
      <c r="K10" s="84"/>
      <c r="L10" s="84"/>
    </row>
    <row r="11" spans="2:13" x14ac:dyDescent="0.25">
      <c r="B11" s="101" t="s">
        <v>7</v>
      </c>
      <c r="C11" s="100"/>
      <c r="D11" s="100"/>
      <c r="E11" s="100"/>
      <c r="F11" s="100"/>
      <c r="G11" s="83"/>
      <c r="H11" s="84"/>
      <c r="I11" s="84"/>
      <c r="J11" s="84"/>
      <c r="K11" s="84"/>
      <c r="L11" s="84"/>
    </row>
    <row r="12" spans="2:13" x14ac:dyDescent="0.25">
      <c r="B12" s="95" t="s">
        <v>0</v>
      </c>
      <c r="C12" s="96"/>
      <c r="D12" s="96"/>
      <c r="E12" s="96"/>
      <c r="F12" s="97"/>
      <c r="G12" s="85">
        <f>ROUND(G10+G11,2)</f>
        <v>5799741.04</v>
      </c>
      <c r="H12" s="85">
        <f>ROUND(H10+H11,2)</f>
        <v>6520618</v>
      </c>
      <c r="I12" s="85">
        <f>ROUND(I10+I11,2)</f>
        <v>6196622</v>
      </c>
      <c r="J12" s="85">
        <f>ROUND(J10+J11,2)</f>
        <v>6173565.3200000003</v>
      </c>
      <c r="K12" s="86">
        <f>J12/G12*100</f>
        <v>106.44553398887618</v>
      </c>
      <c r="L12" s="86">
        <f>J12/I12*100</f>
        <v>99.627915338389201</v>
      </c>
    </row>
    <row r="13" spans="2:13" x14ac:dyDescent="0.25">
      <c r="B13" s="107" t="s">
        <v>9</v>
      </c>
      <c r="C13" s="99"/>
      <c r="D13" s="99"/>
      <c r="E13" s="99"/>
      <c r="F13" s="99"/>
      <c r="G13" s="87">
        <v>5670063.04</v>
      </c>
      <c r="H13" s="84">
        <v>6435705</v>
      </c>
      <c r="I13" s="84">
        <v>6181889</v>
      </c>
      <c r="J13" s="84">
        <v>6158395.5499999998</v>
      </c>
      <c r="K13" s="84"/>
      <c r="L13" s="84"/>
    </row>
    <row r="14" spans="2:13" x14ac:dyDescent="0.25">
      <c r="B14" s="101" t="s">
        <v>10</v>
      </c>
      <c r="C14" s="100"/>
      <c r="D14" s="100"/>
      <c r="E14" s="100"/>
      <c r="F14" s="100"/>
      <c r="G14" s="83">
        <v>129472.4</v>
      </c>
      <c r="H14" s="84">
        <v>84913</v>
      </c>
      <c r="I14" s="84">
        <v>14733</v>
      </c>
      <c r="J14" s="84">
        <v>13932.07</v>
      </c>
      <c r="K14" s="84"/>
      <c r="L14" s="84"/>
    </row>
    <row r="15" spans="2:13" x14ac:dyDescent="0.25">
      <c r="B15" s="14" t="s">
        <v>1</v>
      </c>
      <c r="C15" s="15"/>
      <c r="D15" s="15"/>
      <c r="E15" s="15"/>
      <c r="F15" s="15"/>
      <c r="G15" s="85">
        <f>ROUND(G13+G14,2)</f>
        <v>5799535.4400000004</v>
      </c>
      <c r="H15" s="85">
        <f>ROUND(H13+H14,2)</f>
        <v>6520618</v>
      </c>
      <c r="I15" s="85">
        <f>ROUND(I13+I14,2)</f>
        <v>6196622</v>
      </c>
      <c r="J15" s="85">
        <f>ROUND(J13+J14,2)</f>
        <v>6172327.6200000001</v>
      </c>
      <c r="K15" s="86">
        <f>J15/G15*100</f>
        <v>106.42796623724054</v>
      </c>
      <c r="L15" s="86">
        <f>J15/I15*100</f>
        <v>99.607941552671761</v>
      </c>
    </row>
    <row r="16" spans="2:13" x14ac:dyDescent="0.25">
      <c r="B16" s="106" t="s">
        <v>2</v>
      </c>
      <c r="C16" s="96"/>
      <c r="D16" s="96"/>
      <c r="E16" s="96"/>
      <c r="F16" s="96"/>
      <c r="G16" s="88">
        <f>ROUND(G12-G15,2)</f>
        <v>205.6</v>
      </c>
      <c r="H16" s="88">
        <f>ROUND(H12-H15,2)</f>
        <v>0</v>
      </c>
      <c r="I16" s="88">
        <f>ROUND(I12-I15,2)</f>
        <v>0</v>
      </c>
      <c r="J16" s="88">
        <f>ROUND(J12-J15,2)</f>
        <v>1237.7</v>
      </c>
      <c r="K16" s="86">
        <f>J16/G16*100</f>
        <v>601.99416342412451</v>
      </c>
      <c r="L16" s="86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8" t="s">
        <v>28</v>
      </c>
      <c r="C18" s="108"/>
      <c r="D18" s="108"/>
      <c r="E18" s="108"/>
      <c r="F18" s="108"/>
      <c r="G18" s="7"/>
      <c r="H18" s="7"/>
      <c r="I18" s="7"/>
      <c r="J18" s="7"/>
      <c r="K18" s="1"/>
      <c r="L18" s="1"/>
      <c r="M18" s="1"/>
    </row>
    <row r="19" spans="1:49" ht="25.5" x14ac:dyDescent="0.25">
      <c r="B19" s="102" t="s">
        <v>3</v>
      </c>
      <c r="C19" s="102"/>
      <c r="D19" s="102"/>
      <c r="E19" s="102"/>
      <c r="F19" s="102"/>
      <c r="G19" s="21" t="s">
        <v>38</v>
      </c>
      <c r="H19" s="2" t="s">
        <v>39</v>
      </c>
      <c r="I19" s="2" t="s">
        <v>40</v>
      </c>
      <c r="J19" s="2" t="s">
        <v>41</v>
      </c>
      <c r="K19" s="2" t="s">
        <v>6</v>
      </c>
      <c r="L19" s="2" t="s">
        <v>22</v>
      </c>
    </row>
    <row r="20" spans="1:49" x14ac:dyDescent="0.25">
      <c r="B20" s="109">
        <v>1</v>
      </c>
      <c r="C20" s="110"/>
      <c r="D20" s="110"/>
      <c r="E20" s="110"/>
      <c r="F20" s="110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98" t="s">
        <v>11</v>
      </c>
      <c r="C21" s="111"/>
      <c r="D21" s="111"/>
      <c r="E21" s="111"/>
      <c r="F21" s="111"/>
      <c r="G21" s="89"/>
      <c r="H21" s="84"/>
      <c r="I21" s="84"/>
      <c r="J21" s="84"/>
      <c r="K21" s="84"/>
      <c r="L21" s="84"/>
    </row>
    <row r="22" spans="1:49" x14ac:dyDescent="0.25">
      <c r="B22" s="98" t="s">
        <v>12</v>
      </c>
      <c r="C22" s="99"/>
      <c r="D22" s="99"/>
      <c r="E22" s="99"/>
      <c r="F22" s="99"/>
      <c r="G22" s="87"/>
      <c r="H22" s="84"/>
      <c r="I22" s="84"/>
      <c r="J22" s="84"/>
      <c r="K22" s="84"/>
      <c r="L22" s="84"/>
    </row>
    <row r="23" spans="1:49" ht="15" customHeight="1" x14ac:dyDescent="0.25">
      <c r="B23" s="112" t="s">
        <v>23</v>
      </c>
      <c r="C23" s="113"/>
      <c r="D23" s="113"/>
      <c r="E23" s="113"/>
      <c r="F23" s="114"/>
      <c r="G23" s="90">
        <f>ROUND(G21-G22,2)</f>
        <v>0</v>
      </c>
      <c r="H23" s="90">
        <f>ROUND(H21-H22,2)</f>
        <v>0</v>
      </c>
      <c r="I23" s="90">
        <f>ROUND(I21-I22,2)</f>
        <v>0</v>
      </c>
      <c r="J23" s="90">
        <f>ROUND(J21-J22,2)</f>
        <v>0</v>
      </c>
      <c r="K23" s="91" t="e">
        <f>J23/G23*100</f>
        <v>#DIV/0!</v>
      </c>
      <c r="L23" s="91" t="e">
        <f>J23/I23*100</f>
        <v>#DIV/0!</v>
      </c>
    </row>
    <row r="24" spans="1:49" s="29" customFormat="1" ht="15" customHeight="1" x14ac:dyDescent="0.25">
      <c r="A24"/>
      <c r="B24" s="98" t="s">
        <v>5</v>
      </c>
      <c r="C24" s="99"/>
      <c r="D24" s="99"/>
      <c r="E24" s="99"/>
      <c r="F24" s="99"/>
      <c r="G24" s="87">
        <v>34550.92</v>
      </c>
      <c r="H24" s="84"/>
      <c r="I24" s="84"/>
      <c r="J24" s="84">
        <v>205.6</v>
      </c>
      <c r="K24" s="84"/>
      <c r="L24" s="8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98" t="s">
        <v>27</v>
      </c>
      <c r="C25" s="99"/>
      <c r="D25" s="99"/>
      <c r="E25" s="99"/>
      <c r="F25" s="99"/>
      <c r="G25" s="87">
        <v>-34756.519999999997</v>
      </c>
      <c r="H25" s="84"/>
      <c r="I25" s="84"/>
      <c r="J25" s="84">
        <v>-2409.52</v>
      </c>
      <c r="K25" s="84"/>
      <c r="L25" s="8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2" t="s">
        <v>29</v>
      </c>
      <c r="C26" s="113"/>
      <c r="D26" s="113"/>
      <c r="E26" s="113"/>
      <c r="F26" s="114"/>
      <c r="G26" s="92">
        <f>ROUND(G24+G25,2)</f>
        <v>-205.6</v>
      </c>
      <c r="H26" s="92">
        <f>ROUND(H24+H25,2)</f>
        <v>0</v>
      </c>
      <c r="I26" s="92">
        <f>ROUND(I24+I25,2)</f>
        <v>0</v>
      </c>
      <c r="J26" s="92">
        <f>ROUND(J24+J25,2)</f>
        <v>-2203.92</v>
      </c>
      <c r="K26" s="91">
        <f>J26/G26*100</f>
        <v>1071.945525291829</v>
      </c>
      <c r="L26" s="91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5" t="s">
        <v>30</v>
      </c>
      <c r="C27" s="105"/>
      <c r="D27" s="105"/>
      <c r="E27" s="105"/>
      <c r="F27" s="105"/>
      <c r="G27" s="92">
        <f>ROUND(G16+G26,2)</f>
        <v>0</v>
      </c>
      <c r="H27" s="92">
        <f>ROUND(H16+H26,2)</f>
        <v>0</v>
      </c>
      <c r="I27" s="92">
        <f>ROUND(I16+I26,2)</f>
        <v>0</v>
      </c>
      <c r="J27" s="92">
        <f>ROUND(J16+J26,2)</f>
        <v>-966.22</v>
      </c>
      <c r="K27" s="91" t="e">
        <f>J27/G27*100</f>
        <v>#DIV/0!</v>
      </c>
      <c r="L27" s="91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L78"/>
  <sheetViews>
    <sheetView zoomScale="90" zoomScaleNormal="90"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3" t="s">
        <v>26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3" t="s">
        <v>15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5" t="s">
        <v>3</v>
      </c>
      <c r="C8" s="116"/>
      <c r="D8" s="116"/>
      <c r="E8" s="116"/>
      <c r="F8" s="117"/>
      <c r="G8" s="28" t="s">
        <v>42</v>
      </c>
      <c r="H8" s="28" t="s">
        <v>39</v>
      </c>
      <c r="I8" s="28" t="s">
        <v>40</v>
      </c>
      <c r="J8" s="28" t="s">
        <v>43</v>
      </c>
      <c r="K8" s="28" t="s">
        <v>6</v>
      </c>
      <c r="L8" s="28" t="s">
        <v>22</v>
      </c>
    </row>
    <row r="9" spans="2:12" x14ac:dyDescent="0.25">
      <c r="B9" s="118">
        <v>1</v>
      </c>
      <c r="C9" s="119"/>
      <c r="D9" s="119"/>
      <c r="E9" s="119"/>
      <c r="F9" s="120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3"/>
      <c r="C10" s="64"/>
      <c r="D10" s="65"/>
      <c r="E10" s="66"/>
      <c r="F10" s="58" t="s">
        <v>34</v>
      </c>
      <c r="G10" s="63">
        <f>G11</f>
        <v>6173565.3200000003</v>
      </c>
      <c r="H10" s="63">
        <f>H11</f>
        <v>6520618</v>
      </c>
      <c r="I10" s="63">
        <f>I11</f>
        <v>6196622</v>
      </c>
      <c r="J10" s="63">
        <f>J11</f>
        <v>6173565.3200000003</v>
      </c>
      <c r="K10" s="67">
        <f t="shared" ref="K10:K21" si="0">(J10*100)/G10</f>
        <v>100</v>
      </c>
      <c r="L10" s="67">
        <f t="shared" ref="L10:L21" si="1">(J10*100)/I10</f>
        <v>99.627915338389201</v>
      </c>
    </row>
    <row r="11" spans="2:12" x14ac:dyDescent="0.25">
      <c r="B11" s="63" t="s">
        <v>46</v>
      </c>
      <c r="C11" s="63"/>
      <c r="D11" s="63"/>
      <c r="E11" s="63"/>
      <c r="F11" s="63" t="s">
        <v>47</v>
      </c>
      <c r="G11" s="63">
        <f>G12+G15+G18</f>
        <v>6173565.3200000003</v>
      </c>
      <c r="H11" s="63">
        <f>H12+H15+H18</f>
        <v>6520618</v>
      </c>
      <c r="I11" s="63">
        <f>I12+I15+I18</f>
        <v>6196622</v>
      </c>
      <c r="J11" s="63">
        <f>J12+J15+J18</f>
        <v>6173565.3200000003</v>
      </c>
      <c r="K11" s="63">
        <f t="shared" si="0"/>
        <v>100</v>
      </c>
      <c r="L11" s="63">
        <f t="shared" si="1"/>
        <v>99.627915338389201</v>
      </c>
    </row>
    <row r="12" spans="2:12" x14ac:dyDescent="0.25">
      <c r="B12" s="63"/>
      <c r="C12" s="63" t="s">
        <v>48</v>
      </c>
      <c r="D12" s="63"/>
      <c r="E12" s="63"/>
      <c r="F12" s="63" t="s">
        <v>49</v>
      </c>
      <c r="G12" s="63">
        <f t="shared" ref="G12:J13" si="2">G13</f>
        <v>0</v>
      </c>
      <c r="H12" s="63">
        <f t="shared" si="2"/>
        <v>21017</v>
      </c>
      <c r="I12" s="63">
        <f t="shared" si="2"/>
        <v>21017</v>
      </c>
      <c r="J12" s="63">
        <f t="shared" si="2"/>
        <v>0</v>
      </c>
      <c r="K12" s="63" t="e">
        <f t="shared" si="0"/>
        <v>#DIV/0!</v>
      </c>
      <c r="L12" s="63">
        <f t="shared" si="1"/>
        <v>0</v>
      </c>
    </row>
    <row r="13" spans="2:12" x14ac:dyDescent="0.25">
      <c r="B13" s="63"/>
      <c r="C13" s="63"/>
      <c r="D13" s="63" t="s">
        <v>50</v>
      </c>
      <c r="E13" s="63"/>
      <c r="F13" s="63" t="s">
        <v>51</v>
      </c>
      <c r="G13" s="63">
        <f t="shared" si="2"/>
        <v>0</v>
      </c>
      <c r="H13" s="63">
        <f t="shared" si="2"/>
        <v>21017</v>
      </c>
      <c r="I13" s="63">
        <f t="shared" si="2"/>
        <v>21017</v>
      </c>
      <c r="J13" s="63">
        <f t="shared" si="2"/>
        <v>0</v>
      </c>
      <c r="K13" s="63" t="e">
        <f t="shared" si="0"/>
        <v>#DIV/0!</v>
      </c>
      <c r="L13" s="63">
        <f t="shared" si="1"/>
        <v>0</v>
      </c>
    </row>
    <row r="14" spans="2:12" x14ac:dyDescent="0.25">
      <c r="B14" s="64"/>
      <c r="C14" s="64"/>
      <c r="D14" s="64"/>
      <c r="E14" s="64" t="s">
        <v>52</v>
      </c>
      <c r="F14" s="64" t="s">
        <v>53</v>
      </c>
      <c r="G14" s="64">
        <v>0</v>
      </c>
      <c r="H14" s="64">
        <v>21017</v>
      </c>
      <c r="I14" s="64">
        <v>21017</v>
      </c>
      <c r="J14" s="64">
        <v>0</v>
      </c>
      <c r="K14" s="64" t="e">
        <f t="shared" si="0"/>
        <v>#DIV/0!</v>
      </c>
      <c r="L14" s="64">
        <f t="shared" si="1"/>
        <v>0</v>
      </c>
    </row>
    <row r="15" spans="2:12" x14ac:dyDescent="0.25">
      <c r="B15" s="63"/>
      <c r="C15" s="63" t="s">
        <v>54</v>
      </c>
      <c r="D15" s="63"/>
      <c r="E15" s="63"/>
      <c r="F15" s="63" t="s">
        <v>55</v>
      </c>
      <c r="G15" s="63">
        <f t="shared" ref="G15:J16" si="3">G16</f>
        <v>1237.7</v>
      </c>
      <c r="H15" s="63">
        <f t="shared" si="3"/>
        <v>3100</v>
      </c>
      <c r="I15" s="63">
        <f t="shared" si="3"/>
        <v>3100</v>
      </c>
      <c r="J15" s="63">
        <f t="shared" si="3"/>
        <v>1237.7</v>
      </c>
      <c r="K15" s="63">
        <f t="shared" si="0"/>
        <v>100</v>
      </c>
      <c r="L15" s="63">
        <f t="shared" si="1"/>
        <v>39.925806451612907</v>
      </c>
    </row>
    <row r="16" spans="2:12" x14ac:dyDescent="0.25">
      <c r="B16" s="63"/>
      <c r="C16" s="63"/>
      <c r="D16" s="63" t="s">
        <v>56</v>
      </c>
      <c r="E16" s="63"/>
      <c r="F16" s="63" t="s">
        <v>57</v>
      </c>
      <c r="G16" s="63">
        <f t="shared" si="3"/>
        <v>1237.7</v>
      </c>
      <c r="H16" s="63">
        <f t="shared" si="3"/>
        <v>3100</v>
      </c>
      <c r="I16" s="63">
        <f t="shared" si="3"/>
        <v>3100</v>
      </c>
      <c r="J16" s="63">
        <f t="shared" si="3"/>
        <v>1237.7</v>
      </c>
      <c r="K16" s="63">
        <f t="shared" si="0"/>
        <v>100</v>
      </c>
      <c r="L16" s="63">
        <f t="shared" si="1"/>
        <v>39.925806451612907</v>
      </c>
    </row>
    <row r="17" spans="2:12" x14ac:dyDescent="0.25">
      <c r="B17" s="64"/>
      <c r="C17" s="64"/>
      <c r="D17" s="64"/>
      <c r="E17" s="64" t="s">
        <v>58</v>
      </c>
      <c r="F17" s="64" t="s">
        <v>59</v>
      </c>
      <c r="G17" s="64">
        <v>1237.7</v>
      </c>
      <c r="H17" s="64">
        <v>3100</v>
      </c>
      <c r="I17" s="64">
        <v>3100</v>
      </c>
      <c r="J17" s="64">
        <v>1237.7</v>
      </c>
      <c r="K17" s="64">
        <f t="shared" si="0"/>
        <v>100</v>
      </c>
      <c r="L17" s="64">
        <f t="shared" si="1"/>
        <v>39.925806451612907</v>
      </c>
    </row>
    <row r="18" spans="2:12" x14ac:dyDescent="0.25">
      <c r="B18" s="63"/>
      <c r="C18" s="63" t="s">
        <v>60</v>
      </c>
      <c r="D18" s="63"/>
      <c r="E18" s="63"/>
      <c r="F18" s="63" t="s">
        <v>61</v>
      </c>
      <c r="G18" s="63">
        <f>G19</f>
        <v>6172327.6200000001</v>
      </c>
      <c r="H18" s="63">
        <f>H19</f>
        <v>6496501</v>
      </c>
      <c r="I18" s="63">
        <f>I19</f>
        <v>6172505</v>
      </c>
      <c r="J18" s="63">
        <f>J19</f>
        <v>6172327.6200000001</v>
      </c>
      <c r="K18" s="63">
        <f t="shared" si="0"/>
        <v>100</v>
      </c>
      <c r="L18" s="63">
        <f t="shared" si="1"/>
        <v>99.997126288273563</v>
      </c>
    </row>
    <row r="19" spans="2:12" x14ac:dyDescent="0.25">
      <c r="B19" s="63"/>
      <c r="C19" s="63"/>
      <c r="D19" s="63" t="s">
        <v>62</v>
      </c>
      <c r="E19" s="63"/>
      <c r="F19" s="63" t="s">
        <v>63</v>
      </c>
      <c r="G19" s="63">
        <f>G20+G21</f>
        <v>6172327.6200000001</v>
      </c>
      <c r="H19" s="63">
        <f>H20+H21</f>
        <v>6496501</v>
      </c>
      <c r="I19" s="63">
        <f>I20+I21</f>
        <v>6172505</v>
      </c>
      <c r="J19" s="63">
        <f>J20+J21</f>
        <v>6172327.6200000001</v>
      </c>
      <c r="K19" s="63">
        <f t="shared" si="0"/>
        <v>100</v>
      </c>
      <c r="L19" s="63">
        <f t="shared" si="1"/>
        <v>99.997126288273563</v>
      </c>
    </row>
    <row r="20" spans="2:12" x14ac:dyDescent="0.25">
      <c r="B20" s="64"/>
      <c r="C20" s="64"/>
      <c r="D20" s="64"/>
      <c r="E20" s="64" t="s">
        <v>64</v>
      </c>
      <c r="F20" s="64" t="s">
        <v>65</v>
      </c>
      <c r="G20" s="64">
        <v>6158395.5499999998</v>
      </c>
      <c r="H20" s="64">
        <v>6412388</v>
      </c>
      <c r="I20" s="64">
        <v>6158572</v>
      </c>
      <c r="J20" s="64">
        <v>6158395.5499999998</v>
      </c>
      <c r="K20" s="64">
        <f t="shared" si="0"/>
        <v>100</v>
      </c>
      <c r="L20" s="64">
        <f t="shared" si="1"/>
        <v>99.99713488776294</v>
      </c>
    </row>
    <row r="21" spans="2:12" x14ac:dyDescent="0.25">
      <c r="B21" s="64"/>
      <c r="C21" s="64"/>
      <c r="D21" s="64"/>
      <c r="E21" s="64" t="s">
        <v>66</v>
      </c>
      <c r="F21" s="64" t="s">
        <v>67</v>
      </c>
      <c r="G21" s="64">
        <v>13932.07</v>
      </c>
      <c r="H21" s="64">
        <v>84113</v>
      </c>
      <c r="I21" s="64">
        <v>13933</v>
      </c>
      <c r="J21" s="64">
        <v>13932.07</v>
      </c>
      <c r="K21" s="64">
        <f t="shared" si="0"/>
        <v>100</v>
      </c>
      <c r="L21" s="64">
        <f t="shared" si="1"/>
        <v>99.993325199167444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5" t="s">
        <v>3</v>
      </c>
      <c r="C24" s="116"/>
      <c r="D24" s="116"/>
      <c r="E24" s="116"/>
      <c r="F24" s="117"/>
      <c r="G24" s="28" t="s">
        <v>42</v>
      </c>
      <c r="H24" s="28" t="s">
        <v>39</v>
      </c>
      <c r="I24" s="28" t="s">
        <v>40</v>
      </c>
      <c r="J24" s="28" t="s">
        <v>43</v>
      </c>
      <c r="K24" s="28" t="s">
        <v>6</v>
      </c>
      <c r="L24" s="28" t="s">
        <v>22</v>
      </c>
    </row>
    <row r="25" spans="2:12" x14ac:dyDescent="0.25">
      <c r="B25" s="118">
        <v>1</v>
      </c>
      <c r="C25" s="119"/>
      <c r="D25" s="119"/>
      <c r="E25" s="119"/>
      <c r="F25" s="120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3"/>
      <c r="C26" s="64"/>
      <c r="D26" s="65"/>
      <c r="E26" s="66"/>
      <c r="F26" s="8" t="s">
        <v>21</v>
      </c>
      <c r="G26" s="63">
        <f>G27+G69</f>
        <v>5799535.4399999995</v>
      </c>
      <c r="H26" s="63">
        <f>H27+H69</f>
        <v>6520618</v>
      </c>
      <c r="I26" s="63">
        <f>I27+I69</f>
        <v>6196622</v>
      </c>
      <c r="J26" s="63">
        <f>J27+J69</f>
        <v>6205912.3200000003</v>
      </c>
      <c r="K26" s="68">
        <f t="shared" ref="K26:K57" si="4">(J26*100)/G26</f>
        <v>107.00705917231193</v>
      </c>
      <c r="L26" s="68">
        <f t="shared" ref="L26:L57" si="5">(J26*100)/I26</f>
        <v>100.14992555621434</v>
      </c>
    </row>
    <row r="27" spans="2:12" x14ac:dyDescent="0.25">
      <c r="B27" s="63" t="s">
        <v>68</v>
      </c>
      <c r="C27" s="63"/>
      <c r="D27" s="63"/>
      <c r="E27" s="63"/>
      <c r="F27" s="63" t="s">
        <v>69</v>
      </c>
      <c r="G27" s="63">
        <f>G28+G36+G64</f>
        <v>5670063.0399999991</v>
      </c>
      <c r="H27" s="63">
        <f>H28+H36+H64</f>
        <v>6435705</v>
      </c>
      <c r="I27" s="63">
        <f>I28+I36+I64</f>
        <v>6181889</v>
      </c>
      <c r="J27" s="63">
        <f>J28+J36+J64</f>
        <v>6191980.25</v>
      </c>
      <c r="K27" s="63">
        <f t="shared" si="4"/>
        <v>109.20478672491093</v>
      </c>
      <c r="L27" s="63">
        <f t="shared" si="5"/>
        <v>100.16323893877745</v>
      </c>
    </row>
    <row r="28" spans="2:12" x14ac:dyDescent="0.25">
      <c r="B28" s="63"/>
      <c r="C28" s="63" t="s">
        <v>70</v>
      </c>
      <c r="D28" s="63"/>
      <c r="E28" s="63"/>
      <c r="F28" s="63" t="s">
        <v>71</v>
      </c>
      <c r="G28" s="63">
        <f>G29+G32+G34</f>
        <v>4373167.1199999992</v>
      </c>
      <c r="H28" s="63">
        <f>H29+H32+H34</f>
        <v>4940000</v>
      </c>
      <c r="I28" s="63">
        <f>I29+I32+I34</f>
        <v>4876600</v>
      </c>
      <c r="J28" s="63">
        <f>J29+J32+J34</f>
        <v>4877530.1500000004</v>
      </c>
      <c r="K28" s="63">
        <f t="shared" si="4"/>
        <v>111.53312956400352</v>
      </c>
      <c r="L28" s="63">
        <f t="shared" si="5"/>
        <v>100.01907373990075</v>
      </c>
    </row>
    <row r="29" spans="2:12" x14ac:dyDescent="0.25">
      <c r="B29" s="63"/>
      <c r="C29" s="63"/>
      <c r="D29" s="63" t="s">
        <v>72</v>
      </c>
      <c r="E29" s="63"/>
      <c r="F29" s="63" t="s">
        <v>73</v>
      </c>
      <c r="G29" s="63">
        <f>G30+G31</f>
        <v>3626803.1599999997</v>
      </c>
      <c r="H29" s="63">
        <f>H30+H31</f>
        <v>4095000</v>
      </c>
      <c r="I29" s="63">
        <f>I30+I31</f>
        <v>4052800</v>
      </c>
      <c r="J29" s="63">
        <f>J30+J31</f>
        <v>4053521.08</v>
      </c>
      <c r="K29" s="63">
        <f t="shared" si="4"/>
        <v>111.76567630430763</v>
      </c>
      <c r="L29" s="63">
        <f t="shared" si="5"/>
        <v>100.01779214370312</v>
      </c>
    </row>
    <row r="30" spans="2:12" x14ac:dyDescent="0.25">
      <c r="B30" s="64"/>
      <c r="C30" s="64"/>
      <c r="D30" s="64"/>
      <c r="E30" s="64" t="s">
        <v>74</v>
      </c>
      <c r="F30" s="64" t="s">
        <v>75</v>
      </c>
      <c r="G30" s="64">
        <v>3590815.82</v>
      </c>
      <c r="H30" s="64">
        <v>4035000</v>
      </c>
      <c r="I30" s="64">
        <v>3985500</v>
      </c>
      <c r="J30" s="64">
        <v>3986253</v>
      </c>
      <c r="K30" s="64">
        <f t="shared" si="4"/>
        <v>111.01246067251648</v>
      </c>
      <c r="L30" s="64">
        <f t="shared" si="5"/>
        <v>100.01889348889725</v>
      </c>
    </row>
    <row r="31" spans="2:12" x14ac:dyDescent="0.25">
      <c r="B31" s="64"/>
      <c r="C31" s="64"/>
      <c r="D31" s="64"/>
      <c r="E31" s="64" t="s">
        <v>76</v>
      </c>
      <c r="F31" s="64" t="s">
        <v>77</v>
      </c>
      <c r="G31" s="64">
        <v>35987.339999999997</v>
      </c>
      <c r="H31" s="64">
        <v>60000</v>
      </c>
      <c r="I31" s="64">
        <v>67300</v>
      </c>
      <c r="J31" s="64">
        <v>67268.08</v>
      </c>
      <c r="K31" s="64">
        <f t="shared" si="4"/>
        <v>186.92151184277583</v>
      </c>
      <c r="L31" s="64">
        <f t="shared" si="5"/>
        <v>99.952570579494804</v>
      </c>
    </row>
    <row r="32" spans="2:12" x14ac:dyDescent="0.25">
      <c r="B32" s="63"/>
      <c r="C32" s="63"/>
      <c r="D32" s="63" t="s">
        <v>78</v>
      </c>
      <c r="E32" s="63"/>
      <c r="F32" s="63" t="s">
        <v>79</v>
      </c>
      <c r="G32" s="63">
        <f>G33</f>
        <v>148008.76999999999</v>
      </c>
      <c r="H32" s="63">
        <f>H33</f>
        <v>174100</v>
      </c>
      <c r="I32" s="63">
        <f>I33</f>
        <v>155300</v>
      </c>
      <c r="J32" s="63">
        <f>J33</f>
        <v>155511.42000000001</v>
      </c>
      <c r="K32" s="63">
        <f t="shared" si="4"/>
        <v>105.06905773218709</v>
      </c>
      <c r="L32" s="63">
        <f t="shared" si="5"/>
        <v>100.13613650998069</v>
      </c>
    </row>
    <row r="33" spans="2:12" x14ac:dyDescent="0.25">
      <c r="B33" s="64"/>
      <c r="C33" s="64"/>
      <c r="D33" s="64"/>
      <c r="E33" s="64" t="s">
        <v>80</v>
      </c>
      <c r="F33" s="64" t="s">
        <v>79</v>
      </c>
      <c r="G33" s="64">
        <v>148008.76999999999</v>
      </c>
      <c r="H33" s="64">
        <v>174100</v>
      </c>
      <c r="I33" s="64">
        <v>155300</v>
      </c>
      <c r="J33" s="64">
        <v>155511.42000000001</v>
      </c>
      <c r="K33" s="64">
        <f t="shared" si="4"/>
        <v>105.06905773218709</v>
      </c>
      <c r="L33" s="64">
        <f t="shared" si="5"/>
        <v>100.13613650998069</v>
      </c>
    </row>
    <row r="34" spans="2:12" x14ac:dyDescent="0.25">
      <c r="B34" s="63"/>
      <c r="C34" s="63"/>
      <c r="D34" s="63" t="s">
        <v>81</v>
      </c>
      <c r="E34" s="63"/>
      <c r="F34" s="63" t="s">
        <v>82</v>
      </c>
      <c r="G34" s="63">
        <f>G35</f>
        <v>598355.18999999994</v>
      </c>
      <c r="H34" s="63">
        <f>H35</f>
        <v>670900</v>
      </c>
      <c r="I34" s="63">
        <f>I35</f>
        <v>668500</v>
      </c>
      <c r="J34" s="63">
        <f>J35</f>
        <v>668497.65</v>
      </c>
      <c r="K34" s="63">
        <f t="shared" si="4"/>
        <v>111.72254560038162</v>
      </c>
      <c r="L34" s="63">
        <f t="shared" si="5"/>
        <v>99.999648466716536</v>
      </c>
    </row>
    <row r="35" spans="2:12" x14ac:dyDescent="0.25">
      <c r="B35" s="64"/>
      <c r="C35" s="64"/>
      <c r="D35" s="64"/>
      <c r="E35" s="64" t="s">
        <v>83</v>
      </c>
      <c r="F35" s="64" t="s">
        <v>84</v>
      </c>
      <c r="G35" s="64">
        <v>598355.18999999994</v>
      </c>
      <c r="H35" s="64">
        <v>670900</v>
      </c>
      <c r="I35" s="64">
        <v>668500</v>
      </c>
      <c r="J35" s="64">
        <v>668497.65</v>
      </c>
      <c r="K35" s="64">
        <f t="shared" si="4"/>
        <v>111.72254560038162</v>
      </c>
      <c r="L35" s="64">
        <f t="shared" si="5"/>
        <v>99.999648466716536</v>
      </c>
    </row>
    <row r="36" spans="2:12" x14ac:dyDescent="0.25">
      <c r="B36" s="63"/>
      <c r="C36" s="63" t="s">
        <v>85</v>
      </c>
      <c r="D36" s="63"/>
      <c r="E36" s="63"/>
      <c r="F36" s="63" t="s">
        <v>86</v>
      </c>
      <c r="G36" s="63">
        <f>G37+G42+G47+G57+G59</f>
        <v>1291217.9199999999</v>
      </c>
      <c r="H36" s="63">
        <f>H37+H42+H47+H57+H59</f>
        <v>1488152</v>
      </c>
      <c r="I36" s="63">
        <f>I37+I42+I47+I57+I59</f>
        <v>1298636</v>
      </c>
      <c r="J36" s="63">
        <f>J37+J42+J47+J57+J59</f>
        <v>1307814.1000000001</v>
      </c>
      <c r="K36" s="63">
        <f t="shared" si="4"/>
        <v>101.28531208736632</v>
      </c>
      <c r="L36" s="63">
        <f t="shared" si="5"/>
        <v>100.70674923535155</v>
      </c>
    </row>
    <row r="37" spans="2:12" x14ac:dyDescent="0.25">
      <c r="B37" s="63"/>
      <c r="C37" s="63"/>
      <c r="D37" s="63" t="s">
        <v>87</v>
      </c>
      <c r="E37" s="63"/>
      <c r="F37" s="63" t="s">
        <v>88</v>
      </c>
      <c r="G37" s="63">
        <f>G38+G39+G40+G41</f>
        <v>128954.01</v>
      </c>
      <c r="H37" s="63">
        <f>H38+H39+H40+H41</f>
        <v>120335</v>
      </c>
      <c r="I37" s="63">
        <f>I38+I39+I40+I41</f>
        <v>108355</v>
      </c>
      <c r="J37" s="63">
        <f>J38+J39+J40+J41</f>
        <v>108272.61</v>
      </c>
      <c r="K37" s="63">
        <f t="shared" si="4"/>
        <v>83.962189310747306</v>
      </c>
      <c r="L37" s="63">
        <f t="shared" si="5"/>
        <v>99.923962899727741</v>
      </c>
    </row>
    <row r="38" spans="2:12" x14ac:dyDescent="0.25">
      <c r="B38" s="64"/>
      <c r="C38" s="64"/>
      <c r="D38" s="64"/>
      <c r="E38" s="64" t="s">
        <v>89</v>
      </c>
      <c r="F38" s="64" t="s">
        <v>90</v>
      </c>
      <c r="G38" s="64">
        <v>16433.8</v>
      </c>
      <c r="H38" s="64">
        <v>12385</v>
      </c>
      <c r="I38" s="64">
        <v>11015</v>
      </c>
      <c r="J38" s="64">
        <v>11006.06</v>
      </c>
      <c r="K38" s="64">
        <f t="shared" si="4"/>
        <v>66.972094098747704</v>
      </c>
      <c r="L38" s="64">
        <f t="shared" si="5"/>
        <v>99.918837948252389</v>
      </c>
    </row>
    <row r="39" spans="2:12" x14ac:dyDescent="0.25">
      <c r="B39" s="64"/>
      <c r="C39" s="64"/>
      <c r="D39" s="64"/>
      <c r="E39" s="64" t="s">
        <v>91</v>
      </c>
      <c r="F39" s="64" t="s">
        <v>92</v>
      </c>
      <c r="G39" s="64">
        <v>108496.79</v>
      </c>
      <c r="H39" s="64">
        <v>99000</v>
      </c>
      <c r="I39" s="64">
        <v>94000</v>
      </c>
      <c r="J39" s="64">
        <v>93931.55</v>
      </c>
      <c r="K39" s="64">
        <f t="shared" si="4"/>
        <v>86.575418498556502</v>
      </c>
      <c r="L39" s="64">
        <f t="shared" si="5"/>
        <v>99.927180851063824</v>
      </c>
    </row>
    <row r="40" spans="2:12" x14ac:dyDescent="0.25">
      <c r="B40" s="64"/>
      <c r="C40" s="64"/>
      <c r="D40" s="64"/>
      <c r="E40" s="64" t="s">
        <v>93</v>
      </c>
      <c r="F40" s="64" t="s">
        <v>94</v>
      </c>
      <c r="G40" s="64">
        <v>4023.42</v>
      </c>
      <c r="H40" s="64">
        <v>8000</v>
      </c>
      <c r="I40" s="64">
        <v>3340</v>
      </c>
      <c r="J40" s="64">
        <v>3335</v>
      </c>
      <c r="K40" s="64">
        <f t="shared" si="4"/>
        <v>82.889680918223803</v>
      </c>
      <c r="L40" s="64">
        <f t="shared" si="5"/>
        <v>99.850299401197603</v>
      </c>
    </row>
    <row r="41" spans="2:12" x14ac:dyDescent="0.25">
      <c r="B41" s="64"/>
      <c r="C41" s="64"/>
      <c r="D41" s="64"/>
      <c r="E41" s="64" t="s">
        <v>95</v>
      </c>
      <c r="F41" s="64" t="s">
        <v>96</v>
      </c>
      <c r="G41" s="64">
        <v>0</v>
      </c>
      <c r="H41" s="64">
        <v>950</v>
      </c>
      <c r="I41" s="64">
        <v>0</v>
      </c>
      <c r="J41" s="64">
        <v>0</v>
      </c>
      <c r="K41" s="64" t="e">
        <f t="shared" si="4"/>
        <v>#DIV/0!</v>
      </c>
      <c r="L41" s="64" t="e">
        <f t="shared" si="5"/>
        <v>#DIV/0!</v>
      </c>
    </row>
    <row r="42" spans="2:12" x14ac:dyDescent="0.25">
      <c r="B42" s="63"/>
      <c r="C42" s="63"/>
      <c r="D42" s="63" t="s">
        <v>97</v>
      </c>
      <c r="E42" s="63"/>
      <c r="F42" s="63" t="s">
        <v>98</v>
      </c>
      <c r="G42" s="63">
        <f>G43+G44+G45+G46</f>
        <v>107660.65999999999</v>
      </c>
      <c r="H42" s="63">
        <f>H43+H44+H45+H46</f>
        <v>130800</v>
      </c>
      <c r="I42" s="63">
        <f>I43+I44+I45+I46</f>
        <v>111100</v>
      </c>
      <c r="J42" s="63">
        <f>J43+J44+J45+J46</f>
        <v>109875.45</v>
      </c>
      <c r="K42" s="63">
        <f t="shared" si="4"/>
        <v>102.05719526519717</v>
      </c>
      <c r="L42" s="63">
        <f t="shared" si="5"/>
        <v>98.897794779477948</v>
      </c>
    </row>
    <row r="43" spans="2:12" x14ac:dyDescent="0.25">
      <c r="B43" s="64"/>
      <c r="C43" s="64"/>
      <c r="D43" s="64"/>
      <c r="E43" s="64" t="s">
        <v>99</v>
      </c>
      <c r="F43" s="64" t="s">
        <v>100</v>
      </c>
      <c r="G43" s="64">
        <v>68590.47</v>
      </c>
      <c r="H43" s="64">
        <v>70800</v>
      </c>
      <c r="I43" s="64">
        <v>57800</v>
      </c>
      <c r="J43" s="64">
        <v>56907.92</v>
      </c>
      <c r="K43" s="64">
        <f t="shared" si="4"/>
        <v>82.967677579698758</v>
      </c>
      <c r="L43" s="64">
        <f t="shared" si="5"/>
        <v>98.456608996539799</v>
      </c>
    </row>
    <row r="44" spans="2:12" x14ac:dyDescent="0.25">
      <c r="B44" s="64"/>
      <c r="C44" s="64"/>
      <c r="D44" s="64"/>
      <c r="E44" s="64" t="s">
        <v>101</v>
      </c>
      <c r="F44" s="64" t="s">
        <v>102</v>
      </c>
      <c r="G44" s="64">
        <v>38001.21</v>
      </c>
      <c r="H44" s="64">
        <v>56000</v>
      </c>
      <c r="I44" s="64">
        <v>50000</v>
      </c>
      <c r="J44" s="64">
        <v>49679.08</v>
      </c>
      <c r="K44" s="64">
        <f t="shared" si="4"/>
        <v>130.73025832598489</v>
      </c>
      <c r="L44" s="64">
        <f t="shared" si="5"/>
        <v>99.358159999999998</v>
      </c>
    </row>
    <row r="45" spans="2:12" x14ac:dyDescent="0.25">
      <c r="B45" s="64"/>
      <c r="C45" s="64"/>
      <c r="D45" s="64"/>
      <c r="E45" s="64" t="s">
        <v>103</v>
      </c>
      <c r="F45" s="64" t="s">
        <v>104</v>
      </c>
      <c r="G45" s="64">
        <v>783.62</v>
      </c>
      <c r="H45" s="64">
        <v>3500</v>
      </c>
      <c r="I45" s="64">
        <v>2800</v>
      </c>
      <c r="J45" s="64">
        <v>2796.48</v>
      </c>
      <c r="K45" s="64">
        <f t="shared" si="4"/>
        <v>356.86684872769968</v>
      </c>
      <c r="L45" s="64">
        <f t="shared" si="5"/>
        <v>99.874285714285719</v>
      </c>
    </row>
    <row r="46" spans="2:12" x14ac:dyDescent="0.25">
      <c r="B46" s="64"/>
      <c r="C46" s="64"/>
      <c r="D46" s="64"/>
      <c r="E46" s="64" t="s">
        <v>105</v>
      </c>
      <c r="F46" s="64" t="s">
        <v>106</v>
      </c>
      <c r="G46" s="64">
        <v>285.36</v>
      </c>
      <c r="H46" s="64">
        <v>500</v>
      </c>
      <c r="I46" s="64">
        <v>500</v>
      </c>
      <c r="J46" s="64">
        <v>491.97</v>
      </c>
      <c r="K46" s="64">
        <f t="shared" si="4"/>
        <v>172.40328006728342</v>
      </c>
      <c r="L46" s="64">
        <f t="shared" si="5"/>
        <v>98.394000000000005</v>
      </c>
    </row>
    <row r="47" spans="2:12" x14ac:dyDescent="0.25">
      <c r="B47" s="63"/>
      <c r="C47" s="63"/>
      <c r="D47" s="63" t="s">
        <v>107</v>
      </c>
      <c r="E47" s="63"/>
      <c r="F47" s="63" t="s">
        <v>108</v>
      </c>
      <c r="G47" s="63">
        <f>G48+G49+G50+G51+G52+G53+G54+G55+G56</f>
        <v>1044244.7899999999</v>
      </c>
      <c r="H47" s="63">
        <f>H48+H49+H50+H51+H52+H53+H54+H55+H56</f>
        <v>1214417</v>
      </c>
      <c r="I47" s="63">
        <f>I48+I49+I50+I51+I52+I53+I54+I55+I56</f>
        <v>1060831</v>
      </c>
      <c r="J47" s="63">
        <f>J48+J49+J50+J51+J52+J53+J54+J55+J56</f>
        <v>1071541.1000000001</v>
      </c>
      <c r="K47" s="63">
        <f t="shared" si="4"/>
        <v>102.61397617315382</v>
      </c>
      <c r="L47" s="63">
        <f t="shared" si="5"/>
        <v>101.00959530782943</v>
      </c>
    </row>
    <row r="48" spans="2:12" x14ac:dyDescent="0.25">
      <c r="B48" s="64"/>
      <c r="C48" s="64"/>
      <c r="D48" s="64"/>
      <c r="E48" s="64" t="s">
        <v>109</v>
      </c>
      <c r="F48" s="64" t="s">
        <v>110</v>
      </c>
      <c r="G48" s="64">
        <v>321683.75</v>
      </c>
      <c r="H48" s="64">
        <v>350000</v>
      </c>
      <c r="I48" s="64">
        <v>338500</v>
      </c>
      <c r="J48" s="64">
        <v>338418.65</v>
      </c>
      <c r="K48" s="64">
        <f t="shared" si="4"/>
        <v>105.20228329842585</v>
      </c>
      <c r="L48" s="64">
        <f t="shared" si="5"/>
        <v>99.975967503692758</v>
      </c>
    </row>
    <row r="49" spans="2:12" x14ac:dyDescent="0.25">
      <c r="B49" s="64"/>
      <c r="C49" s="64"/>
      <c r="D49" s="64"/>
      <c r="E49" s="64" t="s">
        <v>111</v>
      </c>
      <c r="F49" s="64" t="s">
        <v>112</v>
      </c>
      <c r="G49" s="64">
        <v>20166.93</v>
      </c>
      <c r="H49" s="64">
        <v>43017</v>
      </c>
      <c r="I49" s="64">
        <v>42471</v>
      </c>
      <c r="J49" s="64">
        <v>55038.65</v>
      </c>
      <c r="K49" s="64">
        <f t="shared" si="4"/>
        <v>272.91536193163756</v>
      </c>
      <c r="L49" s="64">
        <f t="shared" si="5"/>
        <v>129.59113277295094</v>
      </c>
    </row>
    <row r="50" spans="2:12" x14ac:dyDescent="0.25">
      <c r="B50" s="64"/>
      <c r="C50" s="64"/>
      <c r="D50" s="64"/>
      <c r="E50" s="64" t="s">
        <v>113</v>
      </c>
      <c r="F50" s="64" t="s">
        <v>114</v>
      </c>
      <c r="G50" s="64">
        <v>3378.85</v>
      </c>
      <c r="H50" s="64">
        <v>6800</v>
      </c>
      <c r="I50" s="64">
        <v>1400</v>
      </c>
      <c r="J50" s="64">
        <v>1320</v>
      </c>
      <c r="K50" s="64">
        <f t="shared" si="4"/>
        <v>39.066546310135109</v>
      </c>
      <c r="L50" s="64">
        <f t="shared" si="5"/>
        <v>94.285714285714292</v>
      </c>
    </row>
    <row r="51" spans="2:12" x14ac:dyDescent="0.25">
      <c r="B51" s="64"/>
      <c r="C51" s="64"/>
      <c r="D51" s="64"/>
      <c r="E51" s="64" t="s">
        <v>115</v>
      </c>
      <c r="F51" s="64" t="s">
        <v>116</v>
      </c>
      <c r="G51" s="64">
        <v>21027.77</v>
      </c>
      <c r="H51" s="64">
        <v>28000</v>
      </c>
      <c r="I51" s="64">
        <v>21600</v>
      </c>
      <c r="J51" s="64">
        <v>21516.720000000001</v>
      </c>
      <c r="K51" s="64">
        <f t="shared" si="4"/>
        <v>102.32525845584196</v>
      </c>
      <c r="L51" s="64">
        <f t="shared" si="5"/>
        <v>99.614444444444445</v>
      </c>
    </row>
    <row r="52" spans="2:12" x14ac:dyDescent="0.25">
      <c r="B52" s="64"/>
      <c r="C52" s="64"/>
      <c r="D52" s="64"/>
      <c r="E52" s="64" t="s">
        <v>117</v>
      </c>
      <c r="F52" s="64" t="s">
        <v>118</v>
      </c>
      <c r="G52" s="64">
        <v>36378.04</v>
      </c>
      <c r="H52" s="64">
        <v>51500</v>
      </c>
      <c r="I52" s="64">
        <v>36210</v>
      </c>
      <c r="J52" s="64">
        <v>34707.230000000003</v>
      </c>
      <c r="K52" s="64">
        <f t="shared" si="4"/>
        <v>95.407091750957449</v>
      </c>
      <c r="L52" s="64">
        <f t="shared" si="5"/>
        <v>95.84984810825739</v>
      </c>
    </row>
    <row r="53" spans="2:12" x14ac:dyDescent="0.25">
      <c r="B53" s="64"/>
      <c r="C53" s="64"/>
      <c r="D53" s="64"/>
      <c r="E53" s="64" t="s">
        <v>119</v>
      </c>
      <c r="F53" s="64" t="s">
        <v>120</v>
      </c>
      <c r="G53" s="64">
        <v>462</v>
      </c>
      <c r="H53" s="64">
        <v>15000</v>
      </c>
      <c r="I53" s="64">
        <v>9900</v>
      </c>
      <c r="J53" s="64">
        <v>9862.2000000000007</v>
      </c>
      <c r="K53" s="64">
        <f t="shared" si="4"/>
        <v>2134.6753246753246</v>
      </c>
      <c r="L53" s="64">
        <f t="shared" si="5"/>
        <v>99.618181818181824</v>
      </c>
    </row>
    <row r="54" spans="2:12" x14ac:dyDescent="0.25">
      <c r="B54" s="64"/>
      <c r="C54" s="64"/>
      <c r="D54" s="64"/>
      <c r="E54" s="64" t="s">
        <v>121</v>
      </c>
      <c r="F54" s="64" t="s">
        <v>122</v>
      </c>
      <c r="G54" s="64">
        <v>624511</v>
      </c>
      <c r="H54" s="64">
        <v>700000</v>
      </c>
      <c r="I54" s="64">
        <v>603450</v>
      </c>
      <c r="J54" s="64">
        <v>603419.31999999995</v>
      </c>
      <c r="K54" s="64">
        <f t="shared" si="4"/>
        <v>96.62268879171063</v>
      </c>
      <c r="L54" s="64">
        <f t="shared" si="5"/>
        <v>99.994915900240287</v>
      </c>
    </row>
    <row r="55" spans="2:12" x14ac:dyDescent="0.25">
      <c r="B55" s="64"/>
      <c r="C55" s="64"/>
      <c r="D55" s="64"/>
      <c r="E55" s="64" t="s">
        <v>123</v>
      </c>
      <c r="F55" s="64" t="s">
        <v>124</v>
      </c>
      <c r="G55" s="64">
        <v>4780.33</v>
      </c>
      <c r="H55" s="64">
        <v>5500</v>
      </c>
      <c r="I55" s="64">
        <v>2600</v>
      </c>
      <c r="J55" s="64">
        <v>2597.83</v>
      </c>
      <c r="K55" s="64">
        <f t="shared" si="4"/>
        <v>54.344156156583331</v>
      </c>
      <c r="L55" s="64">
        <f t="shared" si="5"/>
        <v>99.916538461538465</v>
      </c>
    </row>
    <row r="56" spans="2:12" x14ac:dyDescent="0.25">
      <c r="B56" s="64"/>
      <c r="C56" s="64"/>
      <c r="D56" s="64"/>
      <c r="E56" s="64" t="s">
        <v>125</v>
      </c>
      <c r="F56" s="64" t="s">
        <v>126</v>
      </c>
      <c r="G56" s="64">
        <v>11856.12</v>
      </c>
      <c r="H56" s="64">
        <v>14600</v>
      </c>
      <c r="I56" s="64">
        <v>4700</v>
      </c>
      <c r="J56" s="64">
        <v>4660.5</v>
      </c>
      <c r="K56" s="64">
        <f t="shared" si="4"/>
        <v>39.308812663839433</v>
      </c>
      <c r="L56" s="64">
        <f t="shared" si="5"/>
        <v>99.159574468085111</v>
      </c>
    </row>
    <row r="57" spans="2:12" x14ac:dyDescent="0.25">
      <c r="B57" s="63"/>
      <c r="C57" s="63"/>
      <c r="D57" s="63" t="s">
        <v>127</v>
      </c>
      <c r="E57" s="63"/>
      <c r="F57" s="63" t="s">
        <v>128</v>
      </c>
      <c r="G57" s="63">
        <f>G58</f>
        <v>5994.66</v>
      </c>
      <c r="H57" s="63">
        <f>H58</f>
        <v>10000</v>
      </c>
      <c r="I57" s="63">
        <f>I58</f>
        <v>11050</v>
      </c>
      <c r="J57" s="63">
        <f>J58</f>
        <v>11021.66</v>
      </c>
      <c r="K57" s="63">
        <f t="shared" si="4"/>
        <v>183.85796692389562</v>
      </c>
      <c r="L57" s="63">
        <f t="shared" si="5"/>
        <v>99.743529411764712</v>
      </c>
    </row>
    <row r="58" spans="2:12" x14ac:dyDescent="0.25">
      <c r="B58" s="64"/>
      <c r="C58" s="64"/>
      <c r="D58" s="64"/>
      <c r="E58" s="64" t="s">
        <v>129</v>
      </c>
      <c r="F58" s="64" t="s">
        <v>130</v>
      </c>
      <c r="G58" s="64">
        <v>5994.66</v>
      </c>
      <c r="H58" s="64">
        <v>10000</v>
      </c>
      <c r="I58" s="64">
        <v>11050</v>
      </c>
      <c r="J58" s="64">
        <v>11021.66</v>
      </c>
      <c r="K58" s="64">
        <f t="shared" ref="K58:K77" si="6">(J58*100)/G58</f>
        <v>183.85796692389562</v>
      </c>
      <c r="L58" s="64">
        <f t="shared" ref="L58:L77" si="7">(J58*100)/I58</f>
        <v>99.743529411764712</v>
      </c>
    </row>
    <row r="59" spans="2:12" x14ac:dyDescent="0.25">
      <c r="B59" s="63"/>
      <c r="C59" s="63"/>
      <c r="D59" s="63" t="s">
        <v>131</v>
      </c>
      <c r="E59" s="63"/>
      <c r="F59" s="63" t="s">
        <v>132</v>
      </c>
      <c r="G59" s="63">
        <f>G60+G61+G62+G63</f>
        <v>4363.8</v>
      </c>
      <c r="H59" s="63">
        <f>H60+H61+H62+H63</f>
        <v>12600</v>
      </c>
      <c r="I59" s="63">
        <f>I60+I61+I62+I63</f>
        <v>7300</v>
      </c>
      <c r="J59" s="63">
        <f>J60+J61+J62+J63</f>
        <v>7103.2800000000007</v>
      </c>
      <c r="K59" s="63">
        <f t="shared" si="6"/>
        <v>162.7773958476557</v>
      </c>
      <c r="L59" s="63">
        <f t="shared" si="7"/>
        <v>97.305205479452056</v>
      </c>
    </row>
    <row r="60" spans="2:12" x14ac:dyDescent="0.25">
      <c r="B60" s="64"/>
      <c r="C60" s="64"/>
      <c r="D60" s="64"/>
      <c r="E60" s="64" t="s">
        <v>133</v>
      </c>
      <c r="F60" s="64" t="s">
        <v>134</v>
      </c>
      <c r="G60" s="64">
        <v>1824.15</v>
      </c>
      <c r="H60" s="64">
        <v>2000</v>
      </c>
      <c r="I60" s="64">
        <v>1200</v>
      </c>
      <c r="J60" s="64">
        <v>1195.79</v>
      </c>
      <c r="K60" s="64">
        <f t="shared" si="6"/>
        <v>65.553271386673245</v>
      </c>
      <c r="L60" s="64">
        <f t="shared" si="7"/>
        <v>99.649166666666673</v>
      </c>
    </row>
    <row r="61" spans="2:12" x14ac:dyDescent="0.25">
      <c r="B61" s="64"/>
      <c r="C61" s="64"/>
      <c r="D61" s="64"/>
      <c r="E61" s="64" t="s">
        <v>135</v>
      </c>
      <c r="F61" s="64" t="s">
        <v>136</v>
      </c>
      <c r="G61" s="64">
        <v>597</v>
      </c>
      <c r="H61" s="64">
        <v>2000</v>
      </c>
      <c r="I61" s="64">
        <v>2000</v>
      </c>
      <c r="J61" s="64">
        <v>1914.75</v>
      </c>
      <c r="K61" s="64">
        <f t="shared" si="6"/>
        <v>320.7286432160804</v>
      </c>
      <c r="L61" s="64">
        <f t="shared" si="7"/>
        <v>95.737499999999997</v>
      </c>
    </row>
    <row r="62" spans="2:12" x14ac:dyDescent="0.25">
      <c r="B62" s="64"/>
      <c r="C62" s="64"/>
      <c r="D62" s="64"/>
      <c r="E62" s="64" t="s">
        <v>137</v>
      </c>
      <c r="F62" s="64" t="s">
        <v>138</v>
      </c>
      <c r="G62" s="64">
        <v>127.44</v>
      </c>
      <c r="H62" s="64">
        <v>3000</v>
      </c>
      <c r="I62" s="64">
        <v>300</v>
      </c>
      <c r="J62" s="64">
        <v>254.88</v>
      </c>
      <c r="K62" s="64">
        <f t="shared" si="6"/>
        <v>200</v>
      </c>
      <c r="L62" s="64">
        <f t="shared" si="7"/>
        <v>84.96</v>
      </c>
    </row>
    <row r="63" spans="2:12" x14ac:dyDescent="0.25">
      <c r="B63" s="64"/>
      <c r="C63" s="64"/>
      <c r="D63" s="64"/>
      <c r="E63" s="64" t="s">
        <v>139</v>
      </c>
      <c r="F63" s="64" t="s">
        <v>132</v>
      </c>
      <c r="G63" s="64">
        <v>1815.21</v>
      </c>
      <c r="H63" s="64">
        <v>5600</v>
      </c>
      <c r="I63" s="64">
        <v>3800</v>
      </c>
      <c r="J63" s="64">
        <v>3737.86</v>
      </c>
      <c r="K63" s="64">
        <f t="shared" si="6"/>
        <v>205.91887440020713</v>
      </c>
      <c r="L63" s="64">
        <f t="shared" si="7"/>
        <v>98.364736842105259</v>
      </c>
    </row>
    <row r="64" spans="2:12" x14ac:dyDescent="0.25">
      <c r="B64" s="63"/>
      <c r="C64" s="63" t="s">
        <v>140</v>
      </c>
      <c r="D64" s="63"/>
      <c r="E64" s="63"/>
      <c r="F64" s="63" t="s">
        <v>141</v>
      </c>
      <c r="G64" s="63">
        <f>G65+G67</f>
        <v>5678</v>
      </c>
      <c r="H64" s="63">
        <f>H65+H67</f>
        <v>7553</v>
      </c>
      <c r="I64" s="63">
        <f>I65+I67</f>
        <v>6653</v>
      </c>
      <c r="J64" s="63">
        <f>J65+J67</f>
        <v>6636</v>
      </c>
      <c r="K64" s="63">
        <f t="shared" si="6"/>
        <v>116.87213807678761</v>
      </c>
      <c r="L64" s="63">
        <f t="shared" si="7"/>
        <v>99.744476176161129</v>
      </c>
    </row>
    <row r="65" spans="2:12" x14ac:dyDescent="0.25">
      <c r="B65" s="63"/>
      <c r="C65" s="63"/>
      <c r="D65" s="63" t="s">
        <v>142</v>
      </c>
      <c r="E65" s="63"/>
      <c r="F65" s="63" t="s">
        <v>143</v>
      </c>
      <c r="G65" s="63">
        <f>G66</f>
        <v>1939.16</v>
      </c>
      <c r="H65" s="63">
        <f>H66</f>
        <v>1553</v>
      </c>
      <c r="I65" s="63">
        <f>I66</f>
        <v>1553</v>
      </c>
      <c r="J65" s="63">
        <f>J66</f>
        <v>1552.52</v>
      </c>
      <c r="K65" s="63">
        <f t="shared" si="6"/>
        <v>80.06146991480847</v>
      </c>
      <c r="L65" s="63">
        <f t="shared" si="7"/>
        <v>99.969092079845467</v>
      </c>
    </row>
    <row r="66" spans="2:12" x14ac:dyDescent="0.25">
      <c r="B66" s="64"/>
      <c r="C66" s="64"/>
      <c r="D66" s="64"/>
      <c r="E66" s="64" t="s">
        <v>144</v>
      </c>
      <c r="F66" s="64" t="s">
        <v>145</v>
      </c>
      <c r="G66" s="64">
        <v>1939.16</v>
      </c>
      <c r="H66" s="64">
        <v>1553</v>
      </c>
      <c r="I66" s="64">
        <v>1553</v>
      </c>
      <c r="J66" s="64">
        <v>1552.52</v>
      </c>
      <c r="K66" s="64">
        <f t="shared" si="6"/>
        <v>80.06146991480847</v>
      </c>
      <c r="L66" s="64">
        <f t="shared" si="7"/>
        <v>99.969092079845467</v>
      </c>
    </row>
    <row r="67" spans="2:12" x14ac:dyDescent="0.25">
      <c r="B67" s="63"/>
      <c r="C67" s="63"/>
      <c r="D67" s="63" t="s">
        <v>146</v>
      </c>
      <c r="E67" s="63"/>
      <c r="F67" s="63" t="s">
        <v>147</v>
      </c>
      <c r="G67" s="63">
        <f>G68</f>
        <v>3738.84</v>
      </c>
      <c r="H67" s="63">
        <f>H68</f>
        <v>6000</v>
      </c>
      <c r="I67" s="63">
        <f>I68</f>
        <v>5100</v>
      </c>
      <c r="J67" s="63">
        <f>J68</f>
        <v>5083.4799999999996</v>
      </c>
      <c r="K67" s="63">
        <f t="shared" si="6"/>
        <v>135.96409581581452</v>
      </c>
      <c r="L67" s="63">
        <f t="shared" si="7"/>
        <v>99.676078431372545</v>
      </c>
    </row>
    <row r="68" spans="2:12" x14ac:dyDescent="0.25">
      <c r="B68" s="64"/>
      <c r="C68" s="64"/>
      <c r="D68" s="64"/>
      <c r="E68" s="64" t="s">
        <v>148</v>
      </c>
      <c r="F68" s="64" t="s">
        <v>149</v>
      </c>
      <c r="G68" s="64">
        <v>3738.84</v>
      </c>
      <c r="H68" s="64">
        <v>6000</v>
      </c>
      <c r="I68" s="64">
        <v>5100</v>
      </c>
      <c r="J68" s="64">
        <v>5083.4799999999996</v>
      </c>
      <c r="K68" s="64">
        <f t="shared" si="6"/>
        <v>135.96409581581452</v>
      </c>
      <c r="L68" s="64">
        <f t="shared" si="7"/>
        <v>99.676078431372545</v>
      </c>
    </row>
    <row r="69" spans="2:12" x14ac:dyDescent="0.25">
      <c r="B69" s="63" t="s">
        <v>150</v>
      </c>
      <c r="C69" s="63"/>
      <c r="D69" s="63"/>
      <c r="E69" s="63"/>
      <c r="F69" s="63" t="s">
        <v>151</v>
      </c>
      <c r="G69" s="63">
        <f>G70+G75</f>
        <v>129472.4</v>
      </c>
      <c r="H69" s="63">
        <f>H70+H75</f>
        <v>84913</v>
      </c>
      <c r="I69" s="63">
        <f>I70+I75</f>
        <v>14733</v>
      </c>
      <c r="J69" s="63">
        <f>J70+J75</f>
        <v>13932.07</v>
      </c>
      <c r="K69" s="63">
        <f t="shared" si="6"/>
        <v>10.760648601555236</v>
      </c>
      <c r="L69" s="63">
        <f t="shared" si="7"/>
        <v>94.563700536211229</v>
      </c>
    </row>
    <row r="70" spans="2:12" x14ac:dyDescent="0.25">
      <c r="B70" s="63"/>
      <c r="C70" s="63" t="s">
        <v>152</v>
      </c>
      <c r="D70" s="63"/>
      <c r="E70" s="63"/>
      <c r="F70" s="63" t="s">
        <v>153</v>
      </c>
      <c r="G70" s="63">
        <f>G71+G73</f>
        <v>13711.65</v>
      </c>
      <c r="H70" s="63">
        <f>H71+H73</f>
        <v>14913</v>
      </c>
      <c r="I70" s="63">
        <f>I71+I73</f>
        <v>14733</v>
      </c>
      <c r="J70" s="63">
        <f>J71+J73</f>
        <v>13932.07</v>
      </c>
      <c r="K70" s="63">
        <f t="shared" si="6"/>
        <v>101.60753811539823</v>
      </c>
      <c r="L70" s="63">
        <f t="shared" si="7"/>
        <v>94.563700536211229</v>
      </c>
    </row>
    <row r="71" spans="2:12" x14ac:dyDescent="0.25">
      <c r="B71" s="63"/>
      <c r="C71" s="63"/>
      <c r="D71" s="63" t="s">
        <v>154</v>
      </c>
      <c r="E71" s="63"/>
      <c r="F71" s="63" t="s">
        <v>155</v>
      </c>
      <c r="G71" s="63">
        <f>G72</f>
        <v>4636</v>
      </c>
      <c r="H71" s="63">
        <f>H72</f>
        <v>7400</v>
      </c>
      <c r="I71" s="63">
        <f>I72</f>
        <v>7220</v>
      </c>
      <c r="J71" s="63">
        <f>J72</f>
        <v>6419.19</v>
      </c>
      <c r="K71" s="63">
        <f t="shared" si="6"/>
        <v>138.46397756686798</v>
      </c>
      <c r="L71" s="63">
        <f t="shared" si="7"/>
        <v>88.908448753462608</v>
      </c>
    </row>
    <row r="72" spans="2:12" x14ac:dyDescent="0.25">
      <c r="B72" s="64"/>
      <c r="C72" s="64"/>
      <c r="D72" s="64"/>
      <c r="E72" s="64" t="s">
        <v>156</v>
      </c>
      <c r="F72" s="64" t="s">
        <v>157</v>
      </c>
      <c r="G72" s="64">
        <v>4636</v>
      </c>
      <c r="H72" s="64">
        <v>7400</v>
      </c>
      <c r="I72" s="64">
        <v>7220</v>
      </c>
      <c r="J72" s="64">
        <v>6419.19</v>
      </c>
      <c r="K72" s="64">
        <f t="shared" si="6"/>
        <v>138.46397756686798</v>
      </c>
      <c r="L72" s="64">
        <f t="shared" si="7"/>
        <v>88.908448753462608</v>
      </c>
    </row>
    <row r="73" spans="2:12" x14ac:dyDescent="0.25">
      <c r="B73" s="63"/>
      <c r="C73" s="63"/>
      <c r="D73" s="63" t="s">
        <v>158</v>
      </c>
      <c r="E73" s="63"/>
      <c r="F73" s="63" t="s">
        <v>159</v>
      </c>
      <c r="G73" s="63">
        <f>G74</f>
        <v>9075.65</v>
      </c>
      <c r="H73" s="63">
        <f>H74</f>
        <v>7513</v>
      </c>
      <c r="I73" s="63">
        <f>I74</f>
        <v>7513</v>
      </c>
      <c r="J73" s="63">
        <f>J74</f>
        <v>7512.88</v>
      </c>
      <c r="K73" s="63">
        <f t="shared" si="6"/>
        <v>82.780627282894343</v>
      </c>
      <c r="L73" s="63">
        <f t="shared" si="7"/>
        <v>99.998402768534547</v>
      </c>
    </row>
    <row r="74" spans="2:12" x14ac:dyDescent="0.25">
      <c r="B74" s="64"/>
      <c r="C74" s="64"/>
      <c r="D74" s="64"/>
      <c r="E74" s="64" t="s">
        <v>160</v>
      </c>
      <c r="F74" s="64" t="s">
        <v>161</v>
      </c>
      <c r="G74" s="64">
        <v>9075.65</v>
      </c>
      <c r="H74" s="64">
        <v>7513</v>
      </c>
      <c r="I74" s="64">
        <v>7513</v>
      </c>
      <c r="J74" s="64">
        <v>7512.88</v>
      </c>
      <c r="K74" s="64">
        <f t="shared" si="6"/>
        <v>82.780627282894343</v>
      </c>
      <c r="L74" s="64">
        <f t="shared" si="7"/>
        <v>99.998402768534547</v>
      </c>
    </row>
    <row r="75" spans="2:12" x14ac:dyDescent="0.25">
      <c r="B75" s="63"/>
      <c r="C75" s="63" t="s">
        <v>162</v>
      </c>
      <c r="D75" s="63"/>
      <c r="E75" s="63"/>
      <c r="F75" s="63" t="s">
        <v>163</v>
      </c>
      <c r="G75" s="63">
        <f t="shared" ref="G75:J76" si="8">G76</f>
        <v>115760.75</v>
      </c>
      <c r="H75" s="63">
        <f t="shared" si="8"/>
        <v>70000</v>
      </c>
      <c r="I75" s="63">
        <f t="shared" si="8"/>
        <v>0</v>
      </c>
      <c r="J75" s="63">
        <f t="shared" si="8"/>
        <v>0</v>
      </c>
      <c r="K75" s="63">
        <f t="shared" si="6"/>
        <v>0</v>
      </c>
      <c r="L75" s="63" t="e">
        <f t="shared" si="7"/>
        <v>#DIV/0!</v>
      </c>
    </row>
    <row r="76" spans="2:12" x14ac:dyDescent="0.25">
      <c r="B76" s="63"/>
      <c r="C76" s="63"/>
      <c r="D76" s="63" t="s">
        <v>164</v>
      </c>
      <c r="E76" s="63"/>
      <c r="F76" s="63" t="s">
        <v>165</v>
      </c>
      <c r="G76" s="63">
        <f t="shared" si="8"/>
        <v>115760.75</v>
      </c>
      <c r="H76" s="63">
        <f t="shared" si="8"/>
        <v>70000</v>
      </c>
      <c r="I76" s="63">
        <f t="shared" si="8"/>
        <v>0</v>
      </c>
      <c r="J76" s="63">
        <f t="shared" si="8"/>
        <v>0</v>
      </c>
      <c r="K76" s="63">
        <f t="shared" si="6"/>
        <v>0</v>
      </c>
      <c r="L76" s="63" t="e">
        <f t="shared" si="7"/>
        <v>#DIV/0!</v>
      </c>
    </row>
    <row r="77" spans="2:12" x14ac:dyDescent="0.25">
      <c r="B77" s="64"/>
      <c r="C77" s="64"/>
      <c r="D77" s="64"/>
      <c r="E77" s="64" t="s">
        <v>166</v>
      </c>
      <c r="F77" s="64" t="s">
        <v>165</v>
      </c>
      <c r="G77" s="64">
        <v>115760.75</v>
      </c>
      <c r="H77" s="64">
        <v>70000</v>
      </c>
      <c r="I77" s="64">
        <v>0</v>
      </c>
      <c r="J77" s="64">
        <v>0</v>
      </c>
      <c r="K77" s="64">
        <f t="shared" si="6"/>
        <v>0</v>
      </c>
      <c r="L77" s="64" t="e">
        <f t="shared" si="7"/>
        <v>#DIV/0!</v>
      </c>
    </row>
    <row r="78" spans="2:12" x14ac:dyDescent="0.25">
      <c r="B78" s="63"/>
      <c r="C78" s="64"/>
      <c r="D78" s="65"/>
      <c r="E78" s="66"/>
      <c r="F78" s="8"/>
      <c r="G78" s="63"/>
      <c r="H78" s="63"/>
      <c r="I78" s="63"/>
      <c r="J78" s="63"/>
      <c r="K78" s="68"/>
      <c r="L78" s="68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1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9"/>
      <c r="C1" s="3"/>
      <c r="D1" s="3"/>
      <c r="E1" s="3"/>
      <c r="F1" s="4"/>
      <c r="G1" s="4"/>
      <c r="H1" s="4"/>
    </row>
    <row r="2" spans="1:8" ht="15.75" customHeight="1" x14ac:dyDescent="0.25">
      <c r="B2" s="93" t="s">
        <v>16</v>
      </c>
      <c r="C2" s="93"/>
      <c r="D2" s="93"/>
      <c r="E2" s="93"/>
      <c r="F2" s="93"/>
      <c r="G2" s="93"/>
      <c r="H2" s="93"/>
    </row>
    <row r="3" spans="1:8" ht="18" x14ac:dyDescent="0.25">
      <c r="B3" s="59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42</v>
      </c>
      <c r="D4" s="28" t="s">
        <v>39</v>
      </c>
      <c r="E4" s="28" t="s">
        <v>40</v>
      </c>
      <c r="F4" s="28" t="s">
        <v>43</v>
      </c>
      <c r="G4" s="28" t="s">
        <v>6</v>
      </c>
      <c r="H4" s="28" t="s">
        <v>22</v>
      </c>
    </row>
    <row r="5" spans="1:8" x14ac:dyDescent="0.25">
      <c r="B5" s="60">
        <v>1</v>
      </c>
      <c r="C5" s="62">
        <v>2</v>
      </c>
      <c r="D5" s="62">
        <v>3</v>
      </c>
      <c r="E5" s="62">
        <v>4</v>
      </c>
      <c r="F5" s="62">
        <v>5</v>
      </c>
      <c r="G5" s="62" t="s">
        <v>13</v>
      </c>
      <c r="H5" s="62" t="s">
        <v>14</v>
      </c>
    </row>
    <row r="6" spans="1:8" x14ac:dyDescent="0.25">
      <c r="B6" s="8" t="s">
        <v>35</v>
      </c>
      <c r="C6" s="69">
        <f>C7+C9+C11</f>
        <v>1561.77</v>
      </c>
      <c r="D6" s="69">
        <f>D7+D9+D11</f>
        <v>6520618</v>
      </c>
      <c r="E6" s="69">
        <f>E7+E9+E11</f>
        <v>6196622</v>
      </c>
      <c r="F6" s="69">
        <f>F7+F9+F11</f>
        <v>1237.7</v>
      </c>
      <c r="G6" s="70">
        <f t="shared" ref="G6:G19" si="0">(F6*100)/C6</f>
        <v>79.24982551848224</v>
      </c>
      <c r="H6" s="70">
        <f t="shared" ref="H6:H19" si="1">(F6*100)/E6</f>
        <v>1.9973785717444119E-2</v>
      </c>
    </row>
    <row r="7" spans="1:8" x14ac:dyDescent="0.25">
      <c r="A7"/>
      <c r="B7" s="8" t="s">
        <v>167</v>
      </c>
      <c r="C7" s="69">
        <f>C8</f>
        <v>0</v>
      </c>
      <c r="D7" s="69">
        <f>D8</f>
        <v>6496501</v>
      </c>
      <c r="E7" s="69">
        <f>E8</f>
        <v>6172505</v>
      </c>
      <c r="F7" s="69">
        <f>F8</f>
        <v>0</v>
      </c>
      <c r="G7" s="70" t="e">
        <f t="shared" si="0"/>
        <v>#DIV/0!</v>
      </c>
      <c r="H7" s="70">
        <f t="shared" si="1"/>
        <v>0</v>
      </c>
    </row>
    <row r="8" spans="1:8" x14ac:dyDescent="0.25">
      <c r="A8"/>
      <c r="B8" s="16" t="s">
        <v>168</v>
      </c>
      <c r="C8" s="71">
        <v>0</v>
      </c>
      <c r="D8" s="71">
        <v>6496501</v>
      </c>
      <c r="E8" s="71">
        <v>6172505</v>
      </c>
      <c r="F8" s="72">
        <v>0</v>
      </c>
      <c r="G8" s="68" t="e">
        <f t="shared" si="0"/>
        <v>#DIV/0!</v>
      </c>
      <c r="H8" s="68">
        <f t="shared" si="1"/>
        <v>0</v>
      </c>
    </row>
    <row r="9" spans="1:8" x14ac:dyDescent="0.25">
      <c r="A9"/>
      <c r="B9" s="8" t="s">
        <v>169</v>
      </c>
      <c r="C9" s="69">
        <f>C10</f>
        <v>1561.77</v>
      </c>
      <c r="D9" s="69">
        <f>D10</f>
        <v>3100</v>
      </c>
      <c r="E9" s="69">
        <f>E10</f>
        <v>3100</v>
      </c>
      <c r="F9" s="69">
        <f>F10</f>
        <v>1237.7</v>
      </c>
      <c r="G9" s="70">
        <f t="shared" si="0"/>
        <v>79.24982551848224</v>
      </c>
      <c r="H9" s="70">
        <f t="shared" si="1"/>
        <v>39.925806451612907</v>
      </c>
    </row>
    <row r="10" spans="1:8" x14ac:dyDescent="0.25">
      <c r="A10"/>
      <c r="B10" s="16" t="s">
        <v>170</v>
      </c>
      <c r="C10" s="71">
        <v>1561.77</v>
      </c>
      <c r="D10" s="71">
        <v>3100</v>
      </c>
      <c r="E10" s="71">
        <v>3100</v>
      </c>
      <c r="F10" s="72">
        <v>1237.7</v>
      </c>
      <c r="G10" s="68">
        <f t="shared" si="0"/>
        <v>79.24982551848224</v>
      </c>
      <c r="H10" s="68">
        <f t="shared" si="1"/>
        <v>39.925806451612907</v>
      </c>
    </row>
    <row r="11" spans="1:8" x14ac:dyDescent="0.25">
      <c r="A11"/>
      <c r="B11" s="8" t="s">
        <v>171</v>
      </c>
      <c r="C11" s="69">
        <f>C12</f>
        <v>0</v>
      </c>
      <c r="D11" s="69">
        <f>D12</f>
        <v>21017</v>
      </c>
      <c r="E11" s="69">
        <f>E12</f>
        <v>21017</v>
      </c>
      <c r="F11" s="69">
        <f>F12</f>
        <v>0</v>
      </c>
      <c r="G11" s="70" t="e">
        <f t="shared" si="0"/>
        <v>#DIV/0!</v>
      </c>
      <c r="H11" s="70">
        <f t="shared" si="1"/>
        <v>0</v>
      </c>
    </row>
    <row r="12" spans="1:8" x14ac:dyDescent="0.25">
      <c r="A12"/>
      <c r="B12" s="16" t="s">
        <v>172</v>
      </c>
      <c r="C12" s="71">
        <v>0</v>
      </c>
      <c r="D12" s="71">
        <v>21017</v>
      </c>
      <c r="E12" s="71">
        <v>21017</v>
      </c>
      <c r="F12" s="72">
        <v>0</v>
      </c>
      <c r="G12" s="68" t="e">
        <f t="shared" si="0"/>
        <v>#DIV/0!</v>
      </c>
      <c r="H12" s="68">
        <f t="shared" si="1"/>
        <v>0</v>
      </c>
    </row>
    <row r="13" spans="1:8" x14ac:dyDescent="0.25">
      <c r="B13" s="8" t="s">
        <v>32</v>
      </c>
      <c r="C13" s="73">
        <f>C14+C16+C18</f>
        <v>5799535.4399999995</v>
      </c>
      <c r="D13" s="73">
        <f>D14+D16+D18</f>
        <v>6520618</v>
      </c>
      <c r="E13" s="73">
        <f>E14+E16+E18</f>
        <v>6196622</v>
      </c>
      <c r="F13" s="73">
        <f>F14+F16+F18</f>
        <v>6205912.3200000003</v>
      </c>
      <c r="G13" s="70">
        <f t="shared" si="0"/>
        <v>107.00705917231193</v>
      </c>
      <c r="H13" s="70">
        <f t="shared" si="1"/>
        <v>100.14992555621434</v>
      </c>
    </row>
    <row r="14" spans="1:8" x14ac:dyDescent="0.25">
      <c r="A14"/>
      <c r="B14" s="8" t="s">
        <v>167</v>
      </c>
      <c r="C14" s="73">
        <f>C15</f>
        <v>5798179.2699999996</v>
      </c>
      <c r="D14" s="73">
        <f>D15</f>
        <v>6496501</v>
      </c>
      <c r="E14" s="73">
        <f>E15</f>
        <v>6172505</v>
      </c>
      <c r="F14" s="73">
        <f>F15</f>
        <v>6172327.6200000001</v>
      </c>
      <c r="G14" s="70">
        <f t="shared" si="0"/>
        <v>106.45285929560437</v>
      </c>
      <c r="H14" s="70">
        <f t="shared" si="1"/>
        <v>99.997126288273563</v>
      </c>
    </row>
    <row r="15" spans="1:8" x14ac:dyDescent="0.25">
      <c r="A15"/>
      <c r="B15" s="16" t="s">
        <v>168</v>
      </c>
      <c r="C15" s="71">
        <v>5798179.2699999996</v>
      </c>
      <c r="D15" s="71">
        <v>6496501</v>
      </c>
      <c r="E15" s="74">
        <v>6172505</v>
      </c>
      <c r="F15" s="72">
        <v>6172327.6200000001</v>
      </c>
      <c r="G15" s="68">
        <f t="shared" si="0"/>
        <v>106.45285929560437</v>
      </c>
      <c r="H15" s="68">
        <f t="shared" si="1"/>
        <v>99.997126288273563</v>
      </c>
    </row>
    <row r="16" spans="1:8" x14ac:dyDescent="0.25">
      <c r="A16"/>
      <c r="B16" s="8" t="s">
        <v>169</v>
      </c>
      <c r="C16" s="73">
        <f>C17</f>
        <v>1356.17</v>
      </c>
      <c r="D16" s="73">
        <f>D17</f>
        <v>3100</v>
      </c>
      <c r="E16" s="73">
        <f>E17</f>
        <v>3100</v>
      </c>
      <c r="F16" s="73">
        <f>F17</f>
        <v>0</v>
      </c>
      <c r="G16" s="70">
        <f t="shared" si="0"/>
        <v>0</v>
      </c>
      <c r="H16" s="70">
        <f t="shared" si="1"/>
        <v>0</v>
      </c>
    </row>
    <row r="17" spans="1:8" x14ac:dyDescent="0.25">
      <c r="A17"/>
      <c r="B17" s="16" t="s">
        <v>170</v>
      </c>
      <c r="C17" s="71">
        <v>1356.17</v>
      </c>
      <c r="D17" s="71">
        <v>3100</v>
      </c>
      <c r="E17" s="74">
        <v>3100</v>
      </c>
      <c r="F17" s="72">
        <v>0</v>
      </c>
      <c r="G17" s="68">
        <f t="shared" si="0"/>
        <v>0</v>
      </c>
      <c r="H17" s="68">
        <f t="shared" si="1"/>
        <v>0</v>
      </c>
    </row>
    <row r="18" spans="1:8" x14ac:dyDescent="0.25">
      <c r="A18"/>
      <c r="B18" s="8" t="s">
        <v>171</v>
      </c>
      <c r="C18" s="73">
        <f>C19</f>
        <v>0</v>
      </c>
      <c r="D18" s="73">
        <f>D19</f>
        <v>21017</v>
      </c>
      <c r="E18" s="73">
        <f>E19</f>
        <v>21017</v>
      </c>
      <c r="F18" s="73">
        <f>F19</f>
        <v>33584.699999999997</v>
      </c>
      <c r="G18" s="70" t="e">
        <f t="shared" si="0"/>
        <v>#DIV/0!</v>
      </c>
      <c r="H18" s="70">
        <f t="shared" si="1"/>
        <v>159.79778274729981</v>
      </c>
    </row>
    <row r="19" spans="1:8" x14ac:dyDescent="0.25">
      <c r="A19"/>
      <c r="B19" s="16" t="s">
        <v>172</v>
      </c>
      <c r="C19" s="71">
        <v>0</v>
      </c>
      <c r="D19" s="71">
        <v>21017</v>
      </c>
      <c r="E19" s="74">
        <v>21017</v>
      </c>
      <c r="F19" s="72">
        <v>33584.699999999997</v>
      </c>
      <c r="G19" s="68" t="e">
        <f t="shared" si="0"/>
        <v>#DIV/0!</v>
      </c>
      <c r="H19" s="68">
        <f t="shared" si="1"/>
        <v>159.79778274729981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3" t="s">
        <v>17</v>
      </c>
      <c r="C2" s="93"/>
      <c r="D2" s="93"/>
      <c r="E2" s="93"/>
      <c r="F2" s="93"/>
      <c r="G2" s="93"/>
      <c r="H2" s="9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44</v>
      </c>
      <c r="D4" s="28" t="s">
        <v>39</v>
      </c>
      <c r="E4" s="28" t="s">
        <v>40</v>
      </c>
      <c r="F4" s="28" t="s">
        <v>45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3">
        <f t="shared" ref="C6:F7" si="0">C7</f>
        <v>5799535.4400000004</v>
      </c>
      <c r="D6" s="73">
        <f t="shared" si="0"/>
        <v>6520618</v>
      </c>
      <c r="E6" s="73">
        <f t="shared" si="0"/>
        <v>6196622</v>
      </c>
      <c r="F6" s="73">
        <f t="shared" si="0"/>
        <v>6205912.3200000003</v>
      </c>
      <c r="G6" s="68">
        <f>(F6*100)/C6</f>
        <v>107.0070591723119</v>
      </c>
      <c r="H6" s="68">
        <f>(F6*100)/E6</f>
        <v>100.14992555621434</v>
      </c>
    </row>
    <row r="7" spans="2:8" x14ac:dyDescent="0.25">
      <c r="B7" s="8" t="s">
        <v>173</v>
      </c>
      <c r="C7" s="73">
        <f t="shared" si="0"/>
        <v>5799535.4400000004</v>
      </c>
      <c r="D7" s="73">
        <f t="shared" si="0"/>
        <v>6520618</v>
      </c>
      <c r="E7" s="73">
        <f t="shared" si="0"/>
        <v>6196622</v>
      </c>
      <c r="F7" s="73">
        <f t="shared" si="0"/>
        <v>6205912.3200000003</v>
      </c>
      <c r="G7" s="68">
        <f>(F7*100)/C7</f>
        <v>107.0070591723119</v>
      </c>
      <c r="H7" s="68">
        <f>(F7*100)/E7</f>
        <v>100.14992555621434</v>
      </c>
    </row>
    <row r="8" spans="2:8" x14ac:dyDescent="0.25">
      <c r="B8" s="11" t="s">
        <v>174</v>
      </c>
      <c r="C8" s="71">
        <v>5799535.4400000004</v>
      </c>
      <c r="D8" s="71">
        <v>6520618</v>
      </c>
      <c r="E8" s="71">
        <v>6196622</v>
      </c>
      <c r="F8" s="72">
        <v>6205912.3200000003</v>
      </c>
      <c r="G8" s="68">
        <f>(F8*100)/C8</f>
        <v>107.0070591723119</v>
      </c>
      <c r="H8" s="68">
        <f>(F8*100)/E8</f>
        <v>100.14992555621434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3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5.75" customHeight="1" x14ac:dyDescent="0.25">
      <c r="B5" s="93" t="s">
        <v>18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5" t="s">
        <v>3</v>
      </c>
      <c r="C7" s="116"/>
      <c r="D7" s="116"/>
      <c r="E7" s="116"/>
      <c r="F7" s="117"/>
      <c r="G7" s="31" t="s">
        <v>42</v>
      </c>
      <c r="H7" s="31" t="s">
        <v>39</v>
      </c>
      <c r="I7" s="31" t="s">
        <v>40</v>
      </c>
      <c r="J7" s="31" t="s">
        <v>43</v>
      </c>
      <c r="K7" s="31" t="s">
        <v>6</v>
      </c>
      <c r="L7" s="31" t="s">
        <v>22</v>
      </c>
    </row>
    <row r="8" spans="2:12" x14ac:dyDescent="0.25">
      <c r="B8" s="115">
        <v>1</v>
      </c>
      <c r="C8" s="116"/>
      <c r="D8" s="116"/>
      <c r="E8" s="116"/>
      <c r="F8" s="11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3"/>
      <c r="H9" s="73"/>
      <c r="I9" s="73"/>
      <c r="J9" s="73"/>
      <c r="K9" s="67"/>
      <c r="L9" s="67"/>
    </row>
    <row r="10" spans="2:12" x14ac:dyDescent="0.25">
      <c r="B10" s="10"/>
      <c r="C10" s="10"/>
      <c r="D10" s="10"/>
      <c r="E10" s="10"/>
      <c r="F10" s="13"/>
      <c r="G10" s="73"/>
      <c r="H10" s="73"/>
      <c r="I10" s="73"/>
      <c r="J10" s="73"/>
      <c r="K10" s="67"/>
      <c r="L10" s="67"/>
    </row>
    <row r="11" spans="2:12" x14ac:dyDescent="0.25">
      <c r="B11" s="9"/>
      <c r="C11" s="9"/>
      <c r="D11" s="9"/>
      <c r="E11" s="9"/>
      <c r="F11" s="12"/>
      <c r="G11" s="73"/>
      <c r="H11" s="73"/>
      <c r="I11" s="73"/>
      <c r="J11" s="73"/>
      <c r="K11" s="67"/>
      <c r="L11" s="67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3" t="s">
        <v>19</v>
      </c>
      <c r="C2" s="93"/>
      <c r="D2" s="93"/>
      <c r="E2" s="93"/>
      <c r="F2" s="93"/>
      <c r="G2" s="93"/>
      <c r="H2" s="9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38</v>
      </c>
      <c r="D4" s="28" t="s">
        <v>39</v>
      </c>
      <c r="E4" s="28" t="s">
        <v>40</v>
      </c>
      <c r="F4" s="28" t="s">
        <v>41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3"/>
      <c r="D6" s="73"/>
      <c r="E6" s="73"/>
      <c r="F6" s="73"/>
      <c r="G6" s="67"/>
      <c r="H6" s="67"/>
    </row>
    <row r="7" spans="2:8" x14ac:dyDescent="0.25">
      <c r="B7" s="8"/>
      <c r="C7" s="73"/>
      <c r="D7" s="73"/>
      <c r="E7" s="73"/>
      <c r="F7" s="73"/>
      <c r="G7" s="67"/>
      <c r="H7" s="67"/>
    </row>
    <row r="8" spans="2:8" x14ac:dyDescent="0.25">
      <c r="B8" s="16"/>
      <c r="C8" s="71"/>
      <c r="D8" s="71"/>
      <c r="E8" s="71"/>
      <c r="F8" s="72"/>
      <c r="G8" s="68"/>
      <c r="H8" s="68"/>
    </row>
    <row r="9" spans="2:8" x14ac:dyDescent="0.25">
      <c r="B9" s="17"/>
      <c r="C9" s="71"/>
      <c r="D9" s="71"/>
      <c r="E9" s="74"/>
      <c r="F9" s="72"/>
      <c r="G9" s="68"/>
      <c r="H9" s="68"/>
    </row>
    <row r="10" spans="2:8" x14ac:dyDescent="0.25">
      <c r="B10" s="8" t="s">
        <v>36</v>
      </c>
      <c r="C10" s="73"/>
      <c r="D10" s="73"/>
      <c r="E10" s="73"/>
      <c r="F10" s="73"/>
      <c r="G10" s="67"/>
      <c r="H10" s="67"/>
    </row>
    <row r="11" spans="2:8" x14ac:dyDescent="0.25">
      <c r="B11" s="8"/>
      <c r="C11" s="73"/>
      <c r="D11" s="73"/>
      <c r="E11" s="73"/>
      <c r="F11" s="73"/>
      <c r="G11" s="67"/>
      <c r="H11" s="67"/>
    </row>
    <row r="12" spans="2:8" x14ac:dyDescent="0.25">
      <c r="B12" s="16"/>
      <c r="C12" s="71"/>
      <c r="D12" s="71"/>
      <c r="E12" s="74"/>
      <c r="F12" s="72"/>
      <c r="G12" s="68"/>
      <c r="H12" s="68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7958"/>
  <sheetViews>
    <sheetView zoomScale="115" zoomScaleNormal="115" workbookViewId="0">
      <selection sqref="A1:XFD1048576"/>
    </sheetView>
  </sheetViews>
  <sheetFormatPr defaultRowHeight="12.75" x14ac:dyDescent="0.2"/>
  <cols>
    <col min="1" max="1" width="16.28515625" style="56" customWidth="1"/>
    <col min="2" max="2" width="57.5703125" style="57" customWidth="1"/>
    <col min="3" max="3" width="14.28515625" style="57" customWidth="1"/>
    <col min="4" max="4" width="13.85546875" style="40" customWidth="1"/>
    <col min="5" max="5" width="12.7109375" style="40" customWidth="1"/>
    <col min="6" max="6" width="9.140625" style="40" customWidth="1"/>
    <col min="7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s="39" customFormat="1" x14ac:dyDescent="0.2">
      <c r="A1" s="43" t="s">
        <v>33</v>
      </c>
      <c r="B1" s="44"/>
    </row>
    <row r="2" spans="1:6" x14ac:dyDescent="0.2">
      <c r="A2" s="45" t="s">
        <v>179</v>
      </c>
      <c r="B2" s="38" t="s">
        <v>175</v>
      </c>
      <c r="C2" s="75">
        <f>C8+C50</f>
        <v>6496501</v>
      </c>
      <c r="D2" s="75">
        <f>D8+D50</f>
        <v>6172505</v>
      </c>
      <c r="E2" s="75">
        <f>E8+E50</f>
        <v>6172327.620000001</v>
      </c>
      <c r="F2" s="75">
        <f>(E2*100)/D2</f>
        <v>99.997126288273577</v>
      </c>
    </row>
    <row r="3" spans="1:6" x14ac:dyDescent="0.2">
      <c r="A3" s="45" t="s">
        <v>70</v>
      </c>
      <c r="B3" s="41" t="s">
        <v>176</v>
      </c>
      <c r="C3" s="75">
        <f>C65+C73</f>
        <v>3100</v>
      </c>
      <c r="D3" s="75">
        <f>D65+D73</f>
        <v>3100</v>
      </c>
      <c r="E3" s="75">
        <f>E65+E73</f>
        <v>0</v>
      </c>
      <c r="F3" s="75">
        <f>(E3*100)/D3</f>
        <v>0</v>
      </c>
    </row>
    <row r="4" spans="1:6" x14ac:dyDescent="0.2">
      <c r="A4" s="45" t="s">
        <v>180</v>
      </c>
      <c r="B4" s="37" t="s">
        <v>177</v>
      </c>
      <c r="C4" s="75">
        <f>C82</f>
        <v>21017</v>
      </c>
      <c r="D4" s="75">
        <f>D82</f>
        <v>21017</v>
      </c>
      <c r="E4" s="75">
        <f>E82</f>
        <v>33584.699999999997</v>
      </c>
      <c r="F4" s="75">
        <f>(E4*100)/D4</f>
        <v>159.79778274729978</v>
      </c>
    </row>
    <row r="5" spans="1:6" x14ac:dyDescent="0.2">
      <c r="A5" s="45" t="s">
        <v>181</v>
      </c>
      <c r="B5" s="42" t="s">
        <v>178</v>
      </c>
      <c r="C5" s="75"/>
      <c r="D5" s="75"/>
      <c r="E5" s="75"/>
      <c r="F5" s="75" t="e">
        <f>(E5*100)/D5</f>
        <v>#DIV/0!</v>
      </c>
    </row>
    <row r="6" spans="1:6" s="55" customFormat="1" x14ac:dyDescent="0.2"/>
    <row r="7" spans="1:6" ht="38.25" x14ac:dyDescent="0.2">
      <c r="A7" s="45" t="s">
        <v>182</v>
      </c>
      <c r="B7" s="45" t="s">
        <v>183</v>
      </c>
      <c r="C7" s="45" t="s">
        <v>39</v>
      </c>
      <c r="D7" s="45" t="s">
        <v>184</v>
      </c>
      <c r="E7" s="45" t="s">
        <v>185</v>
      </c>
      <c r="F7" s="45" t="s">
        <v>186</v>
      </c>
    </row>
    <row r="8" spans="1:6" x14ac:dyDescent="0.2">
      <c r="A8" s="47" t="s">
        <v>68</v>
      </c>
      <c r="B8" s="48" t="s">
        <v>69</v>
      </c>
      <c r="C8" s="78">
        <f>C9+C17+C45</f>
        <v>6412388</v>
      </c>
      <c r="D8" s="78">
        <f>D9+D17+D45</f>
        <v>6158572</v>
      </c>
      <c r="E8" s="78">
        <f>E9+E17+E45</f>
        <v>6158395.5500000007</v>
      </c>
      <c r="F8" s="79">
        <f>(E8*100)/D8</f>
        <v>99.997134887762968</v>
      </c>
    </row>
    <row r="9" spans="1:6" x14ac:dyDescent="0.2">
      <c r="A9" s="49" t="s">
        <v>70</v>
      </c>
      <c r="B9" s="50" t="s">
        <v>71</v>
      </c>
      <c r="C9" s="80">
        <f>C10+C13+C15</f>
        <v>4940000</v>
      </c>
      <c r="D9" s="80">
        <f>D10+D13+D15</f>
        <v>4876600</v>
      </c>
      <c r="E9" s="80">
        <f>E10+E13+E15</f>
        <v>4877530.1500000004</v>
      </c>
      <c r="F9" s="79">
        <f>(E9*100)/D9</f>
        <v>100.01907373990076</v>
      </c>
    </row>
    <row r="10" spans="1:6" x14ac:dyDescent="0.2">
      <c r="A10" s="51" t="s">
        <v>72</v>
      </c>
      <c r="B10" s="52" t="s">
        <v>73</v>
      </c>
      <c r="C10" s="81">
        <f>C11+C12</f>
        <v>4095000</v>
      </c>
      <c r="D10" s="81">
        <f>D11+D12</f>
        <v>4052800</v>
      </c>
      <c r="E10" s="81">
        <f>E11+E12</f>
        <v>4053521.08</v>
      </c>
      <c r="F10" s="81">
        <f>(E10*100)/D10</f>
        <v>100.01779214370312</v>
      </c>
    </row>
    <row r="11" spans="1:6" x14ac:dyDescent="0.2">
      <c r="A11" s="53" t="s">
        <v>74</v>
      </c>
      <c r="B11" s="54" t="s">
        <v>75</v>
      </c>
      <c r="C11" s="82">
        <v>4035000</v>
      </c>
      <c r="D11" s="82">
        <v>3985500</v>
      </c>
      <c r="E11" s="82">
        <v>3986253</v>
      </c>
      <c r="F11" s="82"/>
    </row>
    <row r="12" spans="1:6" x14ac:dyDescent="0.2">
      <c r="A12" s="53" t="s">
        <v>76</v>
      </c>
      <c r="B12" s="54" t="s">
        <v>77</v>
      </c>
      <c r="C12" s="82">
        <v>60000</v>
      </c>
      <c r="D12" s="82">
        <v>67300</v>
      </c>
      <c r="E12" s="82">
        <v>67268.08</v>
      </c>
      <c r="F12" s="82"/>
    </row>
    <row r="13" spans="1:6" x14ac:dyDescent="0.2">
      <c r="A13" s="51" t="s">
        <v>78</v>
      </c>
      <c r="B13" s="52" t="s">
        <v>79</v>
      </c>
      <c r="C13" s="81">
        <f>C14</f>
        <v>174100</v>
      </c>
      <c r="D13" s="81">
        <f>D14</f>
        <v>155300</v>
      </c>
      <c r="E13" s="81">
        <f>E14</f>
        <v>155511.42000000001</v>
      </c>
      <c r="F13" s="81">
        <f>(E13*100)/D13</f>
        <v>100.13613650998069</v>
      </c>
    </row>
    <row r="14" spans="1:6" x14ac:dyDescent="0.2">
      <c r="A14" s="53" t="s">
        <v>80</v>
      </c>
      <c r="B14" s="54" t="s">
        <v>79</v>
      </c>
      <c r="C14" s="82">
        <v>174100</v>
      </c>
      <c r="D14" s="82">
        <v>155300</v>
      </c>
      <c r="E14" s="82">
        <v>155511.42000000001</v>
      </c>
      <c r="F14" s="82"/>
    </row>
    <row r="15" spans="1:6" x14ac:dyDescent="0.2">
      <c r="A15" s="51" t="s">
        <v>81</v>
      </c>
      <c r="B15" s="52" t="s">
        <v>82</v>
      </c>
      <c r="C15" s="81">
        <f>C16</f>
        <v>670900</v>
      </c>
      <c r="D15" s="81">
        <f>D16</f>
        <v>668500</v>
      </c>
      <c r="E15" s="81">
        <f>E16</f>
        <v>668497.65</v>
      </c>
      <c r="F15" s="81">
        <f>(E15*100)/D15</f>
        <v>99.999648466716536</v>
      </c>
    </row>
    <row r="16" spans="1:6" x14ac:dyDescent="0.2">
      <c r="A16" s="53" t="s">
        <v>83</v>
      </c>
      <c r="B16" s="54" t="s">
        <v>84</v>
      </c>
      <c r="C16" s="82">
        <v>670900</v>
      </c>
      <c r="D16" s="82">
        <v>668500</v>
      </c>
      <c r="E16" s="82">
        <v>668497.65</v>
      </c>
      <c r="F16" s="82"/>
    </row>
    <row r="17" spans="1:6" x14ac:dyDescent="0.2">
      <c r="A17" s="49" t="s">
        <v>85</v>
      </c>
      <c r="B17" s="50" t="s">
        <v>86</v>
      </c>
      <c r="C17" s="80">
        <f>C18+C23+C28+C38+C40</f>
        <v>1464835</v>
      </c>
      <c r="D17" s="80">
        <f>D18+D23+D28+D38+D40</f>
        <v>1275319</v>
      </c>
      <c r="E17" s="80">
        <f>E18+E23+E28+E38+E40</f>
        <v>1274229.3999999999</v>
      </c>
      <c r="F17" s="79">
        <f>(E17*100)/D17</f>
        <v>99.914562552584869</v>
      </c>
    </row>
    <row r="18" spans="1:6" x14ac:dyDescent="0.2">
      <c r="A18" s="51" t="s">
        <v>87</v>
      </c>
      <c r="B18" s="52" t="s">
        <v>88</v>
      </c>
      <c r="C18" s="81">
        <f>C19+C20+C21+C22</f>
        <v>120335</v>
      </c>
      <c r="D18" s="81">
        <f>D19+D20+D21+D22</f>
        <v>108355</v>
      </c>
      <c r="E18" s="81">
        <f>E19+E20+E21+E22</f>
        <v>108272.61</v>
      </c>
      <c r="F18" s="81">
        <f>(E18*100)/D18</f>
        <v>99.923962899727741</v>
      </c>
    </row>
    <row r="19" spans="1:6" x14ac:dyDescent="0.2">
      <c r="A19" s="53" t="s">
        <v>89</v>
      </c>
      <c r="B19" s="54" t="s">
        <v>90</v>
      </c>
      <c r="C19" s="82">
        <v>12385</v>
      </c>
      <c r="D19" s="82">
        <v>11015</v>
      </c>
      <c r="E19" s="82">
        <v>11006.06</v>
      </c>
      <c r="F19" s="82"/>
    </row>
    <row r="20" spans="1:6" x14ac:dyDescent="0.2">
      <c r="A20" s="53" t="s">
        <v>91</v>
      </c>
      <c r="B20" s="54" t="s">
        <v>92</v>
      </c>
      <c r="C20" s="82">
        <v>99000</v>
      </c>
      <c r="D20" s="82">
        <v>94000</v>
      </c>
      <c r="E20" s="82">
        <v>93931.55</v>
      </c>
      <c r="F20" s="82"/>
    </row>
    <row r="21" spans="1:6" x14ac:dyDescent="0.2">
      <c r="A21" s="53" t="s">
        <v>93</v>
      </c>
      <c r="B21" s="54" t="s">
        <v>94</v>
      </c>
      <c r="C21" s="82">
        <v>8000</v>
      </c>
      <c r="D21" s="82">
        <v>3340</v>
      </c>
      <c r="E21" s="82">
        <v>3335</v>
      </c>
      <c r="F21" s="82"/>
    </row>
    <row r="22" spans="1:6" x14ac:dyDescent="0.2">
      <c r="A22" s="53" t="s">
        <v>95</v>
      </c>
      <c r="B22" s="54" t="s">
        <v>96</v>
      </c>
      <c r="C22" s="82">
        <v>950</v>
      </c>
      <c r="D22" s="82">
        <v>0</v>
      </c>
      <c r="E22" s="82">
        <v>0</v>
      </c>
      <c r="F22" s="82"/>
    </row>
    <row r="23" spans="1:6" x14ac:dyDescent="0.2">
      <c r="A23" s="51" t="s">
        <v>97</v>
      </c>
      <c r="B23" s="52" t="s">
        <v>98</v>
      </c>
      <c r="C23" s="81">
        <f>C24+C25+C26+C27</f>
        <v>130000</v>
      </c>
      <c r="D23" s="81">
        <f>D24+D25+D26+D27</f>
        <v>110300</v>
      </c>
      <c r="E23" s="81">
        <f>E24+E25+E26+E27</f>
        <v>109875.45</v>
      </c>
      <c r="F23" s="81">
        <f>(E23*100)/D23</f>
        <v>99.615095194922944</v>
      </c>
    </row>
    <row r="24" spans="1:6" x14ac:dyDescent="0.2">
      <c r="A24" s="53" t="s">
        <v>99</v>
      </c>
      <c r="B24" s="54" t="s">
        <v>100</v>
      </c>
      <c r="C24" s="82">
        <v>70000</v>
      </c>
      <c r="D24" s="82">
        <v>57000</v>
      </c>
      <c r="E24" s="82">
        <v>56907.92</v>
      </c>
      <c r="F24" s="82"/>
    </row>
    <row r="25" spans="1:6" x14ac:dyDescent="0.2">
      <c r="A25" s="53" t="s">
        <v>101</v>
      </c>
      <c r="B25" s="54" t="s">
        <v>102</v>
      </c>
      <c r="C25" s="82">
        <v>56000</v>
      </c>
      <c r="D25" s="82">
        <v>50000</v>
      </c>
      <c r="E25" s="82">
        <v>49679.08</v>
      </c>
      <c r="F25" s="82"/>
    </row>
    <row r="26" spans="1:6" x14ac:dyDescent="0.2">
      <c r="A26" s="53" t="s">
        <v>103</v>
      </c>
      <c r="B26" s="54" t="s">
        <v>104</v>
      </c>
      <c r="C26" s="82">
        <v>3500</v>
      </c>
      <c r="D26" s="82">
        <v>2800</v>
      </c>
      <c r="E26" s="82">
        <v>2796.48</v>
      </c>
      <c r="F26" s="82"/>
    </row>
    <row r="27" spans="1:6" x14ac:dyDescent="0.2">
      <c r="A27" s="53" t="s">
        <v>105</v>
      </c>
      <c r="B27" s="54" t="s">
        <v>106</v>
      </c>
      <c r="C27" s="82">
        <v>500</v>
      </c>
      <c r="D27" s="82">
        <v>500</v>
      </c>
      <c r="E27" s="82">
        <v>491.97</v>
      </c>
      <c r="F27" s="82"/>
    </row>
    <row r="28" spans="1:6" x14ac:dyDescent="0.2">
      <c r="A28" s="51" t="s">
        <v>107</v>
      </c>
      <c r="B28" s="52" t="s">
        <v>108</v>
      </c>
      <c r="C28" s="81">
        <f>C29+C30+C31+C32+C33+C34+C35+C36+C37</f>
        <v>1191900</v>
      </c>
      <c r="D28" s="81">
        <f>D29+D30+D31+D32+D33+D34+D35+D36+D37</f>
        <v>1038314</v>
      </c>
      <c r="E28" s="81">
        <f>E29+E30+E31+E32+E33+E34+E35+E36+E37</f>
        <v>1037956.4</v>
      </c>
      <c r="F28" s="81">
        <f>(E28*100)/D28</f>
        <v>99.965559551349585</v>
      </c>
    </row>
    <row r="29" spans="1:6" x14ac:dyDescent="0.2">
      <c r="A29" s="53" t="s">
        <v>109</v>
      </c>
      <c r="B29" s="54" t="s">
        <v>110</v>
      </c>
      <c r="C29" s="82">
        <v>350000</v>
      </c>
      <c r="D29" s="82">
        <v>338500</v>
      </c>
      <c r="E29" s="82">
        <v>338418.65</v>
      </c>
      <c r="F29" s="82"/>
    </row>
    <row r="30" spans="1:6" x14ac:dyDescent="0.2">
      <c r="A30" s="53" t="s">
        <v>111</v>
      </c>
      <c r="B30" s="54" t="s">
        <v>112</v>
      </c>
      <c r="C30" s="82">
        <v>22000</v>
      </c>
      <c r="D30" s="82">
        <v>21454</v>
      </c>
      <c r="E30" s="82">
        <v>21453.95</v>
      </c>
      <c r="F30" s="82"/>
    </row>
    <row r="31" spans="1:6" x14ac:dyDescent="0.2">
      <c r="A31" s="53" t="s">
        <v>113</v>
      </c>
      <c r="B31" s="54" t="s">
        <v>114</v>
      </c>
      <c r="C31" s="82">
        <v>6800</v>
      </c>
      <c r="D31" s="82">
        <v>1400</v>
      </c>
      <c r="E31" s="82">
        <v>1320</v>
      </c>
      <c r="F31" s="82"/>
    </row>
    <row r="32" spans="1:6" x14ac:dyDescent="0.2">
      <c r="A32" s="53" t="s">
        <v>115</v>
      </c>
      <c r="B32" s="54" t="s">
        <v>116</v>
      </c>
      <c r="C32" s="82">
        <v>28000</v>
      </c>
      <c r="D32" s="82">
        <v>21600</v>
      </c>
      <c r="E32" s="82">
        <v>21516.720000000001</v>
      </c>
      <c r="F32" s="82"/>
    </row>
    <row r="33" spans="1:6" x14ac:dyDescent="0.2">
      <c r="A33" s="53" t="s">
        <v>117</v>
      </c>
      <c r="B33" s="54" t="s">
        <v>118</v>
      </c>
      <c r="C33" s="82">
        <v>50000</v>
      </c>
      <c r="D33" s="82">
        <v>34710</v>
      </c>
      <c r="E33" s="82">
        <v>34707.230000000003</v>
      </c>
      <c r="F33" s="82"/>
    </row>
    <row r="34" spans="1:6" x14ac:dyDescent="0.2">
      <c r="A34" s="53" t="s">
        <v>119</v>
      </c>
      <c r="B34" s="54" t="s">
        <v>120</v>
      </c>
      <c r="C34" s="82">
        <v>15000</v>
      </c>
      <c r="D34" s="82">
        <v>9900</v>
      </c>
      <c r="E34" s="82">
        <v>9862.2000000000007</v>
      </c>
      <c r="F34" s="82"/>
    </row>
    <row r="35" spans="1:6" x14ac:dyDescent="0.2">
      <c r="A35" s="53" t="s">
        <v>121</v>
      </c>
      <c r="B35" s="54" t="s">
        <v>122</v>
      </c>
      <c r="C35" s="82">
        <v>700000</v>
      </c>
      <c r="D35" s="82">
        <v>603450</v>
      </c>
      <c r="E35" s="82">
        <v>603419.31999999995</v>
      </c>
      <c r="F35" s="82"/>
    </row>
    <row r="36" spans="1:6" x14ac:dyDescent="0.2">
      <c r="A36" s="53" t="s">
        <v>123</v>
      </c>
      <c r="B36" s="54" t="s">
        <v>124</v>
      </c>
      <c r="C36" s="82">
        <v>5500</v>
      </c>
      <c r="D36" s="82">
        <v>2600</v>
      </c>
      <c r="E36" s="82">
        <v>2597.83</v>
      </c>
      <c r="F36" s="82"/>
    </row>
    <row r="37" spans="1:6" x14ac:dyDescent="0.2">
      <c r="A37" s="53" t="s">
        <v>125</v>
      </c>
      <c r="B37" s="54" t="s">
        <v>126</v>
      </c>
      <c r="C37" s="82">
        <v>14600</v>
      </c>
      <c r="D37" s="82">
        <v>4700</v>
      </c>
      <c r="E37" s="82">
        <v>4660.5</v>
      </c>
      <c r="F37" s="82"/>
    </row>
    <row r="38" spans="1:6" x14ac:dyDescent="0.2">
      <c r="A38" s="51" t="s">
        <v>127</v>
      </c>
      <c r="B38" s="52" t="s">
        <v>128</v>
      </c>
      <c r="C38" s="81">
        <f>C39</f>
        <v>10000</v>
      </c>
      <c r="D38" s="81">
        <f>D39</f>
        <v>11050</v>
      </c>
      <c r="E38" s="81">
        <f>E39</f>
        <v>11021.66</v>
      </c>
      <c r="F38" s="81">
        <f>(E38*100)/D38</f>
        <v>99.743529411764712</v>
      </c>
    </row>
    <row r="39" spans="1:6" x14ac:dyDescent="0.2">
      <c r="A39" s="53" t="s">
        <v>129</v>
      </c>
      <c r="B39" s="54" t="s">
        <v>130</v>
      </c>
      <c r="C39" s="82">
        <v>10000</v>
      </c>
      <c r="D39" s="82">
        <v>11050</v>
      </c>
      <c r="E39" s="82">
        <v>11021.66</v>
      </c>
      <c r="F39" s="82"/>
    </row>
    <row r="40" spans="1:6" x14ac:dyDescent="0.2">
      <c r="A40" s="51" t="s">
        <v>131</v>
      </c>
      <c r="B40" s="52" t="s">
        <v>132</v>
      </c>
      <c r="C40" s="81">
        <f>C41+C42+C43+C44</f>
        <v>12600</v>
      </c>
      <c r="D40" s="81">
        <f>D41+D42+D43+D44</f>
        <v>7300</v>
      </c>
      <c r="E40" s="81">
        <f>E41+E42+E43+E44</f>
        <v>7103.2800000000007</v>
      </c>
      <c r="F40" s="81">
        <f>(E40*100)/D40</f>
        <v>97.30520547945207</v>
      </c>
    </row>
    <row r="41" spans="1:6" x14ac:dyDescent="0.2">
      <c r="A41" s="53" t="s">
        <v>133</v>
      </c>
      <c r="B41" s="54" t="s">
        <v>134</v>
      </c>
      <c r="C41" s="82">
        <v>2000</v>
      </c>
      <c r="D41" s="82">
        <v>1200</v>
      </c>
      <c r="E41" s="82">
        <v>1195.79</v>
      </c>
      <c r="F41" s="82"/>
    </row>
    <row r="42" spans="1:6" x14ac:dyDescent="0.2">
      <c r="A42" s="53" t="s">
        <v>135</v>
      </c>
      <c r="B42" s="54" t="s">
        <v>136</v>
      </c>
      <c r="C42" s="82">
        <v>2000</v>
      </c>
      <c r="D42" s="82">
        <v>2000</v>
      </c>
      <c r="E42" s="82">
        <v>1914.75</v>
      </c>
      <c r="F42" s="82"/>
    </row>
    <row r="43" spans="1:6" x14ac:dyDescent="0.2">
      <c r="A43" s="53" t="s">
        <v>137</v>
      </c>
      <c r="B43" s="54" t="s">
        <v>138</v>
      </c>
      <c r="C43" s="82">
        <v>3000</v>
      </c>
      <c r="D43" s="82">
        <v>300</v>
      </c>
      <c r="E43" s="82">
        <v>254.88</v>
      </c>
      <c r="F43" s="82"/>
    </row>
    <row r="44" spans="1:6" x14ac:dyDescent="0.2">
      <c r="A44" s="53" t="s">
        <v>139</v>
      </c>
      <c r="B44" s="54" t="s">
        <v>132</v>
      </c>
      <c r="C44" s="82">
        <v>5600</v>
      </c>
      <c r="D44" s="82">
        <v>3800</v>
      </c>
      <c r="E44" s="82">
        <v>3737.86</v>
      </c>
      <c r="F44" s="82"/>
    </row>
    <row r="45" spans="1:6" x14ac:dyDescent="0.2">
      <c r="A45" s="49" t="s">
        <v>140</v>
      </c>
      <c r="B45" s="50" t="s">
        <v>141</v>
      </c>
      <c r="C45" s="80">
        <f>C46+C48</f>
        <v>7553</v>
      </c>
      <c r="D45" s="80">
        <f>D46+D48</f>
        <v>6653</v>
      </c>
      <c r="E45" s="80">
        <f>E46+E48</f>
        <v>6636</v>
      </c>
      <c r="F45" s="79">
        <f>(E45*100)/D45</f>
        <v>99.744476176161129</v>
      </c>
    </row>
    <row r="46" spans="1:6" x14ac:dyDescent="0.2">
      <c r="A46" s="51" t="s">
        <v>142</v>
      </c>
      <c r="B46" s="52" t="s">
        <v>143</v>
      </c>
      <c r="C46" s="81">
        <f>C47</f>
        <v>1553</v>
      </c>
      <c r="D46" s="81">
        <f>D47</f>
        <v>1553</v>
      </c>
      <c r="E46" s="81">
        <f>E47</f>
        <v>1552.52</v>
      </c>
      <c r="F46" s="81">
        <f>(E46*100)/D46</f>
        <v>99.969092079845467</v>
      </c>
    </row>
    <row r="47" spans="1:6" ht="25.5" x14ac:dyDescent="0.2">
      <c r="A47" s="53" t="s">
        <v>144</v>
      </c>
      <c r="B47" s="54" t="s">
        <v>145</v>
      </c>
      <c r="C47" s="82">
        <v>1553</v>
      </c>
      <c r="D47" s="82">
        <v>1553</v>
      </c>
      <c r="E47" s="82">
        <v>1552.52</v>
      </c>
      <c r="F47" s="82"/>
    </row>
    <row r="48" spans="1:6" x14ac:dyDescent="0.2">
      <c r="A48" s="51" t="s">
        <v>146</v>
      </c>
      <c r="B48" s="52" t="s">
        <v>147</v>
      </c>
      <c r="C48" s="81">
        <f>C49</f>
        <v>6000</v>
      </c>
      <c r="D48" s="81">
        <f>D49</f>
        <v>5100</v>
      </c>
      <c r="E48" s="81">
        <f>E49</f>
        <v>5083.4799999999996</v>
      </c>
      <c r="F48" s="81">
        <f>(E48*100)/D48</f>
        <v>99.676078431372531</v>
      </c>
    </row>
    <row r="49" spans="1:6" x14ac:dyDescent="0.2">
      <c r="A49" s="53" t="s">
        <v>148</v>
      </c>
      <c r="B49" s="54" t="s">
        <v>149</v>
      </c>
      <c r="C49" s="82">
        <v>6000</v>
      </c>
      <c r="D49" s="82">
        <v>5100</v>
      </c>
      <c r="E49" s="82">
        <v>5083.4799999999996</v>
      </c>
      <c r="F49" s="82"/>
    </row>
    <row r="50" spans="1:6" x14ac:dyDescent="0.2">
      <c r="A50" s="47" t="s">
        <v>150</v>
      </c>
      <c r="B50" s="48" t="s">
        <v>151</v>
      </c>
      <c r="C50" s="78">
        <f>C51+C56</f>
        <v>84113</v>
      </c>
      <c r="D50" s="78">
        <f>D51+D56</f>
        <v>13933</v>
      </c>
      <c r="E50" s="78">
        <f>E51+E56</f>
        <v>13932.07</v>
      </c>
      <c r="F50" s="79">
        <f>(E50*100)/D50</f>
        <v>99.993325199167444</v>
      </c>
    </row>
    <row r="51" spans="1:6" x14ac:dyDescent="0.2">
      <c r="A51" s="49" t="s">
        <v>152</v>
      </c>
      <c r="B51" s="50" t="s">
        <v>153</v>
      </c>
      <c r="C51" s="80">
        <f>C52+C54</f>
        <v>14113</v>
      </c>
      <c r="D51" s="80">
        <f>D52+D54</f>
        <v>13933</v>
      </c>
      <c r="E51" s="80">
        <f>E52+E54</f>
        <v>13932.07</v>
      </c>
      <c r="F51" s="79">
        <f>(E51*100)/D51</f>
        <v>99.993325199167444</v>
      </c>
    </row>
    <row r="52" spans="1:6" x14ac:dyDescent="0.2">
      <c r="A52" s="51" t="s">
        <v>154</v>
      </c>
      <c r="B52" s="52" t="s">
        <v>155</v>
      </c>
      <c r="C52" s="81">
        <f>C53</f>
        <v>6600</v>
      </c>
      <c r="D52" s="81">
        <f>D53</f>
        <v>6420</v>
      </c>
      <c r="E52" s="81">
        <f>E53</f>
        <v>6419.19</v>
      </c>
      <c r="F52" s="81">
        <f>(E52*100)/D52</f>
        <v>99.987383177570095</v>
      </c>
    </row>
    <row r="53" spans="1:6" x14ac:dyDescent="0.2">
      <c r="A53" s="53" t="s">
        <v>156</v>
      </c>
      <c r="B53" s="54" t="s">
        <v>157</v>
      </c>
      <c r="C53" s="82">
        <v>6600</v>
      </c>
      <c r="D53" s="82">
        <v>6420</v>
      </c>
      <c r="E53" s="82">
        <v>6419.19</v>
      </c>
      <c r="F53" s="82"/>
    </row>
    <row r="54" spans="1:6" x14ac:dyDescent="0.2">
      <c r="A54" s="51" t="s">
        <v>158</v>
      </c>
      <c r="B54" s="52" t="s">
        <v>159</v>
      </c>
      <c r="C54" s="81">
        <f>C55</f>
        <v>7513</v>
      </c>
      <c r="D54" s="81">
        <f>D55</f>
        <v>7513</v>
      </c>
      <c r="E54" s="81">
        <f>E55</f>
        <v>7512.88</v>
      </c>
      <c r="F54" s="81">
        <f>(E54*100)/D54</f>
        <v>99.998402768534547</v>
      </c>
    </row>
    <row r="55" spans="1:6" x14ac:dyDescent="0.2">
      <c r="A55" s="53" t="s">
        <v>160</v>
      </c>
      <c r="B55" s="54" t="s">
        <v>161</v>
      </c>
      <c r="C55" s="82">
        <v>7513</v>
      </c>
      <c r="D55" s="82">
        <v>7513</v>
      </c>
      <c r="E55" s="82">
        <v>7512.88</v>
      </c>
      <c r="F55" s="82"/>
    </row>
    <row r="56" spans="1:6" x14ac:dyDescent="0.2">
      <c r="A56" s="49" t="s">
        <v>162</v>
      </c>
      <c r="B56" s="50" t="s">
        <v>163</v>
      </c>
      <c r="C56" s="80">
        <f t="shared" ref="C56:E57" si="0">C57</f>
        <v>70000</v>
      </c>
      <c r="D56" s="80">
        <f t="shared" si="0"/>
        <v>0</v>
      </c>
      <c r="E56" s="80">
        <f t="shared" si="0"/>
        <v>0</v>
      </c>
      <c r="F56" s="79" t="e">
        <f>(E56*100)/D56</f>
        <v>#DIV/0!</v>
      </c>
    </row>
    <row r="57" spans="1:6" x14ac:dyDescent="0.2">
      <c r="A57" s="51" t="s">
        <v>164</v>
      </c>
      <c r="B57" s="52" t="s">
        <v>165</v>
      </c>
      <c r="C57" s="81">
        <f t="shared" si="0"/>
        <v>70000</v>
      </c>
      <c r="D57" s="81">
        <f t="shared" si="0"/>
        <v>0</v>
      </c>
      <c r="E57" s="81">
        <f t="shared" si="0"/>
        <v>0</v>
      </c>
      <c r="F57" s="81" t="e">
        <f>(E57*100)/D57</f>
        <v>#DIV/0!</v>
      </c>
    </row>
    <row r="58" spans="1:6" x14ac:dyDescent="0.2">
      <c r="A58" s="53" t="s">
        <v>166</v>
      </c>
      <c r="B58" s="54" t="s">
        <v>165</v>
      </c>
      <c r="C58" s="82">
        <v>70000</v>
      </c>
      <c r="D58" s="82">
        <v>0</v>
      </c>
      <c r="E58" s="82">
        <v>0</v>
      </c>
      <c r="F58" s="82"/>
    </row>
    <row r="59" spans="1:6" x14ac:dyDescent="0.2">
      <c r="A59" s="47" t="s">
        <v>46</v>
      </c>
      <c r="B59" s="48" t="s">
        <v>47</v>
      </c>
      <c r="C59" s="78">
        <f t="shared" ref="C59:E60" si="1">C60</f>
        <v>6496501</v>
      </c>
      <c r="D59" s="78">
        <f t="shared" si="1"/>
        <v>6172505</v>
      </c>
      <c r="E59" s="78">
        <f t="shared" si="1"/>
        <v>0</v>
      </c>
      <c r="F59" s="79">
        <f>(E59*100)/D59</f>
        <v>0</v>
      </c>
    </row>
    <row r="60" spans="1:6" x14ac:dyDescent="0.2">
      <c r="A60" s="49" t="s">
        <v>60</v>
      </c>
      <c r="B60" s="50" t="s">
        <v>61</v>
      </c>
      <c r="C60" s="80">
        <f t="shared" si="1"/>
        <v>6496501</v>
      </c>
      <c r="D60" s="80">
        <f t="shared" si="1"/>
        <v>6172505</v>
      </c>
      <c r="E60" s="80">
        <f t="shared" si="1"/>
        <v>0</v>
      </c>
      <c r="F60" s="79">
        <f>(E60*100)/D60</f>
        <v>0</v>
      </c>
    </row>
    <row r="61" spans="1:6" x14ac:dyDescent="0.2">
      <c r="A61" s="51" t="s">
        <v>62</v>
      </c>
      <c r="B61" s="52" t="s">
        <v>63</v>
      </c>
      <c r="C61" s="81">
        <f>C62+C63</f>
        <v>6496501</v>
      </c>
      <c r="D61" s="81">
        <f>D62+D63</f>
        <v>6172505</v>
      </c>
      <c r="E61" s="81">
        <f>E62+E63</f>
        <v>0</v>
      </c>
      <c r="F61" s="81">
        <f>(E61*100)/D61</f>
        <v>0</v>
      </c>
    </row>
    <row r="62" spans="1:6" x14ac:dyDescent="0.2">
      <c r="A62" s="53" t="s">
        <v>64</v>
      </c>
      <c r="B62" s="54" t="s">
        <v>65</v>
      </c>
      <c r="C62" s="82">
        <v>6412388</v>
      </c>
      <c r="D62" s="82">
        <v>6158572</v>
      </c>
      <c r="E62" s="82">
        <v>0</v>
      </c>
      <c r="F62" s="82"/>
    </row>
    <row r="63" spans="1:6" x14ac:dyDescent="0.2">
      <c r="A63" s="53" t="s">
        <v>66</v>
      </c>
      <c r="B63" s="54" t="s">
        <v>67</v>
      </c>
      <c r="C63" s="82">
        <v>84113</v>
      </c>
      <c r="D63" s="82">
        <v>13933</v>
      </c>
      <c r="E63" s="82">
        <v>0</v>
      </c>
      <c r="F63" s="82"/>
    </row>
    <row r="64" spans="1:6" x14ac:dyDescent="0.2">
      <c r="A64" s="46" t="s">
        <v>179</v>
      </c>
      <c r="B64" s="46" t="s">
        <v>187</v>
      </c>
      <c r="C64" s="76"/>
      <c r="D64" s="76"/>
      <c r="E64" s="76"/>
      <c r="F64" s="77" t="e">
        <f>(E64*100)/D64</f>
        <v>#DIV/0!</v>
      </c>
    </row>
    <row r="65" spans="1:6" x14ac:dyDescent="0.2">
      <c r="A65" s="47" t="s">
        <v>68</v>
      </c>
      <c r="B65" s="48" t="s">
        <v>69</v>
      </c>
      <c r="C65" s="78">
        <f>C66</f>
        <v>2300</v>
      </c>
      <c r="D65" s="78">
        <f>D66</f>
        <v>2300</v>
      </c>
      <c r="E65" s="78">
        <f>E66</f>
        <v>0</v>
      </c>
      <c r="F65" s="79">
        <f>(E65*100)/D65</f>
        <v>0</v>
      </c>
    </row>
    <row r="66" spans="1:6" x14ac:dyDescent="0.2">
      <c r="A66" s="49" t="s">
        <v>85</v>
      </c>
      <c r="B66" s="50" t="s">
        <v>86</v>
      </c>
      <c r="C66" s="80">
        <f>C67+C70</f>
        <v>2300</v>
      </c>
      <c r="D66" s="80">
        <f>D67+D70</f>
        <v>2300</v>
      </c>
      <c r="E66" s="80">
        <f>E67+E70</f>
        <v>0</v>
      </c>
      <c r="F66" s="79">
        <f>(E66*100)/D66</f>
        <v>0</v>
      </c>
    </row>
    <row r="67" spans="1:6" x14ac:dyDescent="0.2">
      <c r="A67" s="51" t="s">
        <v>97</v>
      </c>
      <c r="B67" s="52" t="s">
        <v>98</v>
      </c>
      <c r="C67" s="81">
        <f>C68+C69</f>
        <v>800</v>
      </c>
      <c r="D67" s="81">
        <f>D68+D69</f>
        <v>800</v>
      </c>
      <c r="E67" s="81">
        <f>E68+E69</f>
        <v>0</v>
      </c>
      <c r="F67" s="81">
        <f>(E67*100)/D67</f>
        <v>0</v>
      </c>
    </row>
    <row r="68" spans="1:6" x14ac:dyDescent="0.2">
      <c r="A68" s="53" t="s">
        <v>99</v>
      </c>
      <c r="B68" s="54" t="s">
        <v>100</v>
      </c>
      <c r="C68" s="82">
        <v>800</v>
      </c>
      <c r="D68" s="82">
        <v>800</v>
      </c>
      <c r="E68" s="82">
        <v>0</v>
      </c>
      <c r="F68" s="82"/>
    </row>
    <row r="69" spans="1:6" x14ac:dyDescent="0.2">
      <c r="A69" s="53" t="s">
        <v>103</v>
      </c>
      <c r="B69" s="54" t="s">
        <v>104</v>
      </c>
      <c r="C69" s="82">
        <v>0</v>
      </c>
      <c r="D69" s="82">
        <v>0</v>
      </c>
      <c r="E69" s="82">
        <v>0</v>
      </c>
      <c r="F69" s="82"/>
    </row>
    <row r="70" spans="1:6" x14ac:dyDescent="0.2">
      <c r="A70" s="51" t="s">
        <v>107</v>
      </c>
      <c r="B70" s="52" t="s">
        <v>108</v>
      </c>
      <c r="C70" s="81">
        <f>C71+C72</f>
        <v>1500</v>
      </c>
      <c r="D70" s="81">
        <f>D71+D72</f>
        <v>1500</v>
      </c>
      <c r="E70" s="81">
        <f>E71+E72</f>
        <v>0</v>
      </c>
      <c r="F70" s="81">
        <f>(E70*100)/D70</f>
        <v>0</v>
      </c>
    </row>
    <row r="71" spans="1:6" x14ac:dyDescent="0.2">
      <c r="A71" s="53" t="s">
        <v>111</v>
      </c>
      <c r="B71" s="54" t="s">
        <v>112</v>
      </c>
      <c r="C71" s="82">
        <v>0</v>
      </c>
      <c r="D71" s="82">
        <v>0</v>
      </c>
      <c r="E71" s="82">
        <v>0</v>
      </c>
      <c r="F71" s="82"/>
    </row>
    <row r="72" spans="1:6" x14ac:dyDescent="0.2">
      <c r="A72" s="53" t="s">
        <v>117</v>
      </c>
      <c r="B72" s="54" t="s">
        <v>118</v>
      </c>
      <c r="C72" s="82">
        <v>1500</v>
      </c>
      <c r="D72" s="82">
        <v>1500</v>
      </c>
      <c r="E72" s="82">
        <v>0</v>
      </c>
      <c r="F72" s="82"/>
    </row>
    <row r="73" spans="1:6" x14ac:dyDescent="0.2">
      <c r="A73" s="47" t="s">
        <v>150</v>
      </c>
      <c r="B73" s="48" t="s">
        <v>151</v>
      </c>
      <c r="C73" s="78">
        <f t="shared" ref="C73:E75" si="2">C74</f>
        <v>800</v>
      </c>
      <c r="D73" s="78">
        <f t="shared" si="2"/>
        <v>800</v>
      </c>
      <c r="E73" s="78">
        <f t="shared" si="2"/>
        <v>0</v>
      </c>
      <c r="F73" s="79">
        <f>(E73*100)/D73</f>
        <v>0</v>
      </c>
    </row>
    <row r="74" spans="1:6" x14ac:dyDescent="0.2">
      <c r="A74" s="49" t="s">
        <v>152</v>
      </c>
      <c r="B74" s="50" t="s">
        <v>153</v>
      </c>
      <c r="C74" s="80">
        <f t="shared" si="2"/>
        <v>800</v>
      </c>
      <c r="D74" s="80">
        <f t="shared" si="2"/>
        <v>800</v>
      </c>
      <c r="E74" s="80">
        <f t="shared" si="2"/>
        <v>0</v>
      </c>
      <c r="F74" s="79">
        <f>(E74*100)/D74</f>
        <v>0</v>
      </c>
    </row>
    <row r="75" spans="1:6" x14ac:dyDescent="0.2">
      <c r="A75" s="51" t="s">
        <v>154</v>
      </c>
      <c r="B75" s="52" t="s">
        <v>155</v>
      </c>
      <c r="C75" s="81">
        <f t="shared" si="2"/>
        <v>800</v>
      </c>
      <c r="D75" s="81">
        <f t="shared" si="2"/>
        <v>800</v>
      </c>
      <c r="E75" s="81">
        <f t="shared" si="2"/>
        <v>0</v>
      </c>
      <c r="F75" s="81">
        <f>(E75*100)/D75</f>
        <v>0</v>
      </c>
    </row>
    <row r="76" spans="1:6" x14ac:dyDescent="0.2">
      <c r="A76" s="53" t="s">
        <v>156</v>
      </c>
      <c r="B76" s="54" t="s">
        <v>157</v>
      </c>
      <c r="C76" s="82">
        <v>800</v>
      </c>
      <c r="D76" s="82">
        <v>800</v>
      </c>
      <c r="E76" s="82">
        <v>0</v>
      </c>
      <c r="F76" s="82"/>
    </row>
    <row r="77" spans="1:6" x14ac:dyDescent="0.2">
      <c r="A77" s="47" t="s">
        <v>46</v>
      </c>
      <c r="B77" s="48" t="s">
        <v>47</v>
      </c>
      <c r="C77" s="78">
        <f t="shared" ref="C77:E79" si="3">C78</f>
        <v>3100</v>
      </c>
      <c r="D77" s="78">
        <f t="shared" si="3"/>
        <v>3100</v>
      </c>
      <c r="E77" s="78">
        <f t="shared" si="3"/>
        <v>1237.7</v>
      </c>
      <c r="F77" s="79">
        <f>(E77*100)/D77</f>
        <v>39.925806451612907</v>
      </c>
    </row>
    <row r="78" spans="1:6" x14ac:dyDescent="0.2">
      <c r="A78" s="49" t="s">
        <v>54</v>
      </c>
      <c r="B78" s="50" t="s">
        <v>55</v>
      </c>
      <c r="C78" s="80">
        <f t="shared" si="3"/>
        <v>3100</v>
      </c>
      <c r="D78" s="80">
        <f t="shared" si="3"/>
        <v>3100</v>
      </c>
      <c r="E78" s="80">
        <f t="shared" si="3"/>
        <v>1237.7</v>
      </c>
      <c r="F78" s="79">
        <f>(E78*100)/D78</f>
        <v>39.925806451612907</v>
      </c>
    </row>
    <row r="79" spans="1:6" x14ac:dyDescent="0.2">
      <c r="A79" s="51" t="s">
        <v>56</v>
      </c>
      <c r="B79" s="52" t="s">
        <v>57</v>
      </c>
      <c r="C79" s="81">
        <f t="shared" si="3"/>
        <v>3100</v>
      </c>
      <c r="D79" s="81">
        <f t="shared" si="3"/>
        <v>3100</v>
      </c>
      <c r="E79" s="81">
        <f t="shared" si="3"/>
        <v>1237.7</v>
      </c>
      <c r="F79" s="81">
        <f>(E79*100)/D79</f>
        <v>39.925806451612907</v>
      </c>
    </row>
    <row r="80" spans="1:6" x14ac:dyDescent="0.2">
      <c r="A80" s="53" t="s">
        <v>58</v>
      </c>
      <c r="B80" s="54" t="s">
        <v>59</v>
      </c>
      <c r="C80" s="82">
        <v>3100</v>
      </c>
      <c r="D80" s="82">
        <v>3100</v>
      </c>
      <c r="E80" s="82">
        <v>1237.7</v>
      </c>
      <c r="F80" s="82"/>
    </row>
    <row r="81" spans="1:6" x14ac:dyDescent="0.2">
      <c r="A81" s="46" t="s">
        <v>70</v>
      </c>
      <c r="B81" s="46" t="s">
        <v>188</v>
      </c>
      <c r="C81" s="76"/>
      <c r="D81" s="76"/>
      <c r="E81" s="76"/>
      <c r="F81" s="77" t="e">
        <f>(E81*100)/D81</f>
        <v>#DIV/0!</v>
      </c>
    </row>
    <row r="82" spans="1:6" x14ac:dyDescent="0.2">
      <c r="A82" s="47" t="s">
        <v>68</v>
      </c>
      <c r="B82" s="48" t="s">
        <v>69</v>
      </c>
      <c r="C82" s="78">
        <f t="shared" ref="C82:E83" si="4">C83</f>
        <v>21017</v>
      </c>
      <c r="D82" s="78">
        <f t="shared" si="4"/>
        <v>21017</v>
      </c>
      <c r="E82" s="78">
        <f t="shared" si="4"/>
        <v>33584.699999999997</v>
      </c>
      <c r="F82" s="79">
        <f>(E82*100)/D82</f>
        <v>159.79778274729978</v>
      </c>
    </row>
    <row r="83" spans="1:6" x14ac:dyDescent="0.2">
      <c r="A83" s="49" t="s">
        <v>85</v>
      </c>
      <c r="B83" s="50" t="s">
        <v>86</v>
      </c>
      <c r="C83" s="80">
        <f t="shared" si="4"/>
        <v>21017</v>
      </c>
      <c r="D83" s="80">
        <f t="shared" si="4"/>
        <v>21017</v>
      </c>
      <c r="E83" s="80">
        <f t="shared" si="4"/>
        <v>33584.699999999997</v>
      </c>
      <c r="F83" s="79">
        <f>(E83*100)/D83</f>
        <v>159.79778274729978</v>
      </c>
    </row>
    <row r="84" spans="1:6" x14ac:dyDescent="0.2">
      <c r="A84" s="51" t="s">
        <v>107</v>
      </c>
      <c r="B84" s="52" t="s">
        <v>108</v>
      </c>
      <c r="C84" s="81">
        <f>C85+C86</f>
        <v>21017</v>
      </c>
      <c r="D84" s="81">
        <f>D85+D86</f>
        <v>21017</v>
      </c>
      <c r="E84" s="81">
        <f>E85+E86</f>
        <v>33584.699999999997</v>
      </c>
      <c r="F84" s="81">
        <f>(E84*100)/D84</f>
        <v>159.79778274729978</v>
      </c>
    </row>
    <row r="85" spans="1:6" x14ac:dyDescent="0.2">
      <c r="A85" s="53" t="s">
        <v>111</v>
      </c>
      <c r="B85" s="54" t="s">
        <v>112</v>
      </c>
      <c r="C85" s="82">
        <v>21017</v>
      </c>
      <c r="D85" s="82">
        <v>21017</v>
      </c>
      <c r="E85" s="82">
        <v>33584.699999999997</v>
      </c>
      <c r="F85" s="82"/>
    </row>
    <row r="86" spans="1:6" x14ac:dyDescent="0.2">
      <c r="A86" s="53" t="s">
        <v>117</v>
      </c>
      <c r="B86" s="54" t="s">
        <v>118</v>
      </c>
      <c r="C86" s="82">
        <v>0</v>
      </c>
      <c r="D86" s="82">
        <v>0</v>
      </c>
      <c r="E86" s="82">
        <v>0</v>
      </c>
      <c r="F86" s="82"/>
    </row>
    <row r="87" spans="1:6" x14ac:dyDescent="0.2">
      <c r="A87" s="47" t="s">
        <v>46</v>
      </c>
      <c r="B87" s="48" t="s">
        <v>47</v>
      </c>
      <c r="C87" s="78">
        <f t="shared" ref="C87:E89" si="5">C88</f>
        <v>21017</v>
      </c>
      <c r="D87" s="78">
        <f t="shared" si="5"/>
        <v>21017</v>
      </c>
      <c r="E87" s="78">
        <f t="shared" si="5"/>
        <v>0</v>
      </c>
      <c r="F87" s="79">
        <f>(E87*100)/D87</f>
        <v>0</v>
      </c>
    </row>
    <row r="88" spans="1:6" x14ac:dyDescent="0.2">
      <c r="A88" s="49" t="s">
        <v>48</v>
      </c>
      <c r="B88" s="50" t="s">
        <v>49</v>
      </c>
      <c r="C88" s="80">
        <f t="shared" si="5"/>
        <v>21017</v>
      </c>
      <c r="D88" s="80">
        <f t="shared" si="5"/>
        <v>21017</v>
      </c>
      <c r="E88" s="80">
        <f t="shared" si="5"/>
        <v>0</v>
      </c>
      <c r="F88" s="79">
        <f>(E88*100)/D88</f>
        <v>0</v>
      </c>
    </row>
    <row r="89" spans="1:6" x14ac:dyDescent="0.2">
      <c r="A89" s="51" t="s">
        <v>50</v>
      </c>
      <c r="B89" s="52" t="s">
        <v>51</v>
      </c>
      <c r="C89" s="81">
        <f t="shared" si="5"/>
        <v>21017</v>
      </c>
      <c r="D89" s="81">
        <f t="shared" si="5"/>
        <v>21017</v>
      </c>
      <c r="E89" s="81">
        <f t="shared" si="5"/>
        <v>0</v>
      </c>
      <c r="F89" s="81">
        <f>(E89*100)/D89</f>
        <v>0</v>
      </c>
    </row>
    <row r="90" spans="1:6" x14ac:dyDescent="0.2">
      <c r="A90" s="53" t="s">
        <v>52</v>
      </c>
      <c r="B90" s="54" t="s">
        <v>53</v>
      </c>
      <c r="C90" s="82">
        <v>21017</v>
      </c>
      <c r="D90" s="82">
        <v>21017</v>
      </c>
      <c r="E90" s="82">
        <v>0</v>
      </c>
      <c r="F90" s="82"/>
    </row>
    <row r="91" spans="1:6" x14ac:dyDescent="0.2">
      <c r="A91" s="46" t="s">
        <v>180</v>
      </c>
      <c r="B91" s="46" t="s">
        <v>189</v>
      </c>
      <c r="C91" s="76"/>
      <c r="D91" s="76"/>
      <c r="E91" s="76"/>
      <c r="F91" s="77" t="e">
        <f>(E91*100)/D91</f>
        <v>#DIV/0!</v>
      </c>
    </row>
    <row r="92" spans="1:6" x14ac:dyDescent="0.2">
      <c r="A92" s="47" t="s">
        <v>46</v>
      </c>
      <c r="B92" s="48" t="s">
        <v>47</v>
      </c>
      <c r="C92" s="78">
        <f t="shared" ref="C92:E94" si="6">C93</f>
        <v>0</v>
      </c>
      <c r="D92" s="78">
        <f t="shared" si="6"/>
        <v>0</v>
      </c>
      <c r="E92" s="78">
        <f t="shared" si="6"/>
        <v>0</v>
      </c>
      <c r="F92" s="79" t="e">
        <f>(E92*100)/D92</f>
        <v>#DIV/0!</v>
      </c>
    </row>
    <row r="93" spans="1:6" x14ac:dyDescent="0.2">
      <c r="A93" s="49" t="s">
        <v>191</v>
      </c>
      <c r="B93" s="50" t="s">
        <v>192</v>
      </c>
      <c r="C93" s="80">
        <f t="shared" si="6"/>
        <v>0</v>
      </c>
      <c r="D93" s="80">
        <f t="shared" si="6"/>
        <v>0</v>
      </c>
      <c r="E93" s="80">
        <f t="shared" si="6"/>
        <v>0</v>
      </c>
      <c r="F93" s="79" t="e">
        <f>(E93*100)/D93</f>
        <v>#DIV/0!</v>
      </c>
    </row>
    <row r="94" spans="1:6" x14ac:dyDescent="0.2">
      <c r="A94" s="51" t="s">
        <v>193</v>
      </c>
      <c r="B94" s="52" t="s">
        <v>194</v>
      </c>
      <c r="C94" s="81">
        <f t="shared" si="6"/>
        <v>0</v>
      </c>
      <c r="D94" s="81">
        <f t="shared" si="6"/>
        <v>0</v>
      </c>
      <c r="E94" s="81">
        <f t="shared" si="6"/>
        <v>0</v>
      </c>
      <c r="F94" s="81" t="e">
        <f>(E94*100)/D94</f>
        <v>#DIV/0!</v>
      </c>
    </row>
    <row r="95" spans="1:6" ht="25.5" x14ac:dyDescent="0.2">
      <c r="A95" s="53" t="s">
        <v>195</v>
      </c>
      <c r="B95" s="54" t="s">
        <v>196</v>
      </c>
      <c r="C95" s="82">
        <v>0</v>
      </c>
      <c r="D95" s="82">
        <v>0</v>
      </c>
      <c r="E95" s="82">
        <v>0</v>
      </c>
      <c r="F95" s="82"/>
    </row>
    <row r="96" spans="1:6" x14ac:dyDescent="0.2">
      <c r="A96" s="46" t="s">
        <v>181</v>
      </c>
      <c r="B96" s="46" t="s">
        <v>190</v>
      </c>
      <c r="C96" s="76"/>
      <c r="D96" s="76"/>
      <c r="E96" s="76"/>
      <c r="F96" s="77" t="e">
        <f>(E96*100)/D96</f>
        <v>#DIV/0!</v>
      </c>
    </row>
    <row r="97" spans="1:6" ht="38.25" x14ac:dyDescent="0.2">
      <c r="A97" s="45" t="s">
        <v>197</v>
      </c>
      <c r="B97" s="45" t="s">
        <v>198</v>
      </c>
      <c r="C97" s="45" t="s">
        <v>39</v>
      </c>
      <c r="D97" s="45" t="s">
        <v>184</v>
      </c>
      <c r="E97" s="45" t="s">
        <v>185</v>
      </c>
      <c r="F97" s="45" t="s">
        <v>186</v>
      </c>
    </row>
    <row r="98" spans="1:6" x14ac:dyDescent="0.2">
      <c r="A98" s="47" t="s">
        <v>46</v>
      </c>
      <c r="B98" s="48" t="s">
        <v>47</v>
      </c>
      <c r="C98" s="78">
        <f t="shared" ref="C98:E100" si="7">C99</f>
        <v>0</v>
      </c>
      <c r="D98" s="78">
        <f t="shared" si="7"/>
        <v>0</v>
      </c>
      <c r="E98" s="78">
        <f t="shared" si="7"/>
        <v>0</v>
      </c>
      <c r="F98" s="79" t="e">
        <f>(E98*100)/D98</f>
        <v>#DIV/0!</v>
      </c>
    </row>
    <row r="99" spans="1:6" x14ac:dyDescent="0.2">
      <c r="A99" s="49" t="s">
        <v>60</v>
      </c>
      <c r="B99" s="50" t="s">
        <v>61</v>
      </c>
      <c r="C99" s="80">
        <f t="shared" si="7"/>
        <v>0</v>
      </c>
      <c r="D99" s="80">
        <f t="shared" si="7"/>
        <v>0</v>
      </c>
      <c r="E99" s="80">
        <f t="shared" si="7"/>
        <v>0</v>
      </c>
      <c r="F99" s="79" t="e">
        <f>(E99*100)/D99</f>
        <v>#DIV/0!</v>
      </c>
    </row>
    <row r="100" spans="1:6" x14ac:dyDescent="0.2">
      <c r="A100" s="51" t="s">
        <v>62</v>
      </c>
      <c r="B100" s="52" t="s">
        <v>63</v>
      </c>
      <c r="C100" s="81">
        <f t="shared" si="7"/>
        <v>0</v>
      </c>
      <c r="D100" s="81">
        <f t="shared" si="7"/>
        <v>0</v>
      </c>
      <c r="E100" s="81">
        <f t="shared" si="7"/>
        <v>0</v>
      </c>
      <c r="F100" s="81" t="e">
        <f>(E100*100)/D100</f>
        <v>#DIV/0!</v>
      </c>
    </row>
    <row r="101" spans="1:6" x14ac:dyDescent="0.2">
      <c r="A101" s="53" t="s">
        <v>64</v>
      </c>
      <c r="B101" s="54" t="s">
        <v>65</v>
      </c>
      <c r="C101" s="82">
        <v>0</v>
      </c>
      <c r="D101" s="82">
        <v>0</v>
      </c>
      <c r="E101" s="82">
        <v>0</v>
      </c>
      <c r="F101" s="82"/>
    </row>
    <row r="102" spans="1:6" x14ac:dyDescent="0.2">
      <c r="A102" s="46" t="s">
        <v>179</v>
      </c>
      <c r="B102" s="46" t="s">
        <v>187</v>
      </c>
      <c r="C102" s="76"/>
      <c r="D102" s="76"/>
      <c r="E102" s="76"/>
      <c r="F102" s="77" t="e">
        <f>(E102*100)/D102</f>
        <v>#DIV/0!</v>
      </c>
    </row>
    <row r="103" spans="1:6" s="55" customFormat="1" x14ac:dyDescent="0.2"/>
    <row r="104" spans="1:6" s="55" customFormat="1" x14ac:dyDescent="0.2"/>
    <row r="105" spans="1:6" s="55" customFormat="1" x14ac:dyDescent="0.2"/>
    <row r="106" spans="1:6" s="55" customFormat="1" x14ac:dyDescent="0.2"/>
    <row r="107" spans="1:6" s="55" customFormat="1" x14ac:dyDescent="0.2"/>
    <row r="108" spans="1:6" s="55" customFormat="1" x14ac:dyDescent="0.2"/>
    <row r="109" spans="1:6" s="55" customFormat="1" x14ac:dyDescent="0.2"/>
    <row r="110" spans="1:6" s="55" customFormat="1" x14ac:dyDescent="0.2"/>
    <row r="111" spans="1:6" s="55" customFormat="1" x14ac:dyDescent="0.2"/>
    <row r="112" spans="1:6" s="55" customFormat="1" x14ac:dyDescent="0.2"/>
    <row r="113" s="55" customFormat="1" x14ac:dyDescent="0.2"/>
    <row r="114" s="55" customFormat="1" x14ac:dyDescent="0.2"/>
    <row r="115" s="55" customFormat="1" x14ac:dyDescent="0.2"/>
    <row r="116" s="55" customFormat="1" x14ac:dyDescent="0.2"/>
    <row r="117" s="55" customFormat="1" x14ac:dyDescent="0.2"/>
    <row r="118" s="55" customFormat="1" x14ac:dyDescent="0.2"/>
    <row r="119" s="55" customFormat="1" x14ac:dyDescent="0.2"/>
    <row r="120" s="55" customFormat="1" x14ac:dyDescent="0.2"/>
    <row r="121" s="55" customFormat="1" x14ac:dyDescent="0.2"/>
    <row r="122" s="55" customFormat="1" x14ac:dyDescent="0.2"/>
    <row r="123" s="55" customFormat="1" x14ac:dyDescent="0.2"/>
    <row r="124" s="55" customFormat="1" x14ac:dyDescent="0.2"/>
    <row r="125" s="55" customFormat="1" x14ac:dyDescent="0.2"/>
    <row r="126" s="55" customFormat="1" x14ac:dyDescent="0.2"/>
    <row r="127" s="55" customFormat="1" x14ac:dyDescent="0.2"/>
    <row r="128" s="55" customFormat="1" x14ac:dyDescent="0.2"/>
    <row r="129" s="55" customFormat="1" x14ac:dyDescent="0.2"/>
    <row r="130" s="55" customFormat="1" x14ac:dyDescent="0.2"/>
    <row r="131" s="55" customFormat="1" x14ac:dyDescent="0.2"/>
    <row r="132" s="55" customFormat="1" x14ac:dyDescent="0.2"/>
    <row r="133" s="55" customFormat="1" x14ac:dyDescent="0.2"/>
    <row r="134" s="55" customFormat="1" x14ac:dyDescent="0.2"/>
    <row r="135" s="55" customFormat="1" x14ac:dyDescent="0.2"/>
    <row r="136" s="55" customFormat="1" x14ac:dyDescent="0.2"/>
    <row r="137" s="55" customFormat="1" x14ac:dyDescent="0.2"/>
    <row r="138" s="55" customFormat="1" x14ac:dyDescent="0.2"/>
    <row r="139" s="55" customFormat="1" x14ac:dyDescent="0.2"/>
    <row r="140" s="55" customFormat="1" x14ac:dyDescent="0.2"/>
    <row r="141" s="55" customFormat="1" x14ac:dyDescent="0.2"/>
    <row r="142" s="55" customFormat="1" x14ac:dyDescent="0.2"/>
    <row r="143" s="55" customFormat="1" x14ac:dyDescent="0.2"/>
    <row r="144" s="55" customFormat="1" x14ac:dyDescent="0.2"/>
    <row r="145" s="55" customFormat="1" x14ac:dyDescent="0.2"/>
    <row r="146" s="55" customFormat="1" x14ac:dyDescent="0.2"/>
    <row r="147" s="55" customFormat="1" x14ac:dyDescent="0.2"/>
    <row r="148" s="55" customFormat="1" x14ac:dyDescent="0.2"/>
    <row r="149" s="55" customFormat="1" x14ac:dyDescent="0.2"/>
    <row r="150" s="55" customFormat="1" x14ac:dyDescent="0.2"/>
    <row r="151" s="55" customFormat="1" x14ac:dyDescent="0.2"/>
    <row r="152" s="55" customFormat="1" x14ac:dyDescent="0.2"/>
    <row r="153" s="55" customFormat="1" x14ac:dyDescent="0.2"/>
    <row r="154" s="55" customFormat="1" x14ac:dyDescent="0.2"/>
    <row r="155" s="55" customFormat="1" x14ac:dyDescent="0.2"/>
    <row r="156" s="55" customFormat="1" x14ac:dyDescent="0.2"/>
    <row r="157" s="55" customFormat="1" x14ac:dyDescent="0.2"/>
    <row r="158" s="55" customFormat="1" x14ac:dyDescent="0.2"/>
    <row r="159" s="55" customFormat="1" x14ac:dyDescent="0.2"/>
    <row r="160" s="55" customFormat="1" x14ac:dyDescent="0.2"/>
    <row r="161" s="55" customFormat="1" x14ac:dyDescent="0.2"/>
    <row r="162" s="55" customFormat="1" x14ac:dyDescent="0.2"/>
    <row r="163" s="55" customFormat="1" x14ac:dyDescent="0.2"/>
    <row r="164" s="55" customFormat="1" x14ac:dyDescent="0.2"/>
    <row r="165" s="55" customFormat="1" x14ac:dyDescent="0.2"/>
    <row r="166" s="55" customFormat="1" x14ac:dyDescent="0.2"/>
    <row r="167" s="55" customFormat="1" x14ac:dyDescent="0.2"/>
    <row r="168" s="55" customFormat="1" x14ac:dyDescent="0.2"/>
    <row r="169" s="55" customFormat="1" x14ac:dyDescent="0.2"/>
    <row r="170" s="55" customFormat="1" x14ac:dyDescent="0.2"/>
    <row r="171" s="55" customFormat="1" x14ac:dyDescent="0.2"/>
    <row r="172" s="55" customFormat="1" x14ac:dyDescent="0.2"/>
    <row r="173" s="55" customFormat="1" x14ac:dyDescent="0.2"/>
    <row r="174" s="55" customFormat="1" x14ac:dyDescent="0.2"/>
    <row r="175" s="55" customFormat="1" x14ac:dyDescent="0.2"/>
    <row r="176" s="55" customFormat="1" x14ac:dyDescent="0.2"/>
    <row r="177" s="55" customFormat="1" x14ac:dyDescent="0.2"/>
    <row r="178" s="55" customFormat="1" x14ac:dyDescent="0.2"/>
    <row r="179" s="55" customFormat="1" x14ac:dyDescent="0.2"/>
    <row r="180" s="55" customFormat="1" x14ac:dyDescent="0.2"/>
    <row r="181" s="55" customFormat="1" x14ac:dyDescent="0.2"/>
    <row r="182" s="55" customFormat="1" x14ac:dyDescent="0.2"/>
    <row r="183" s="55" customFormat="1" x14ac:dyDescent="0.2"/>
    <row r="184" s="55" customFormat="1" x14ac:dyDescent="0.2"/>
    <row r="185" s="55" customFormat="1" x14ac:dyDescent="0.2"/>
    <row r="186" s="55" customFormat="1" x14ac:dyDescent="0.2"/>
    <row r="187" s="55" customFormat="1" x14ac:dyDescent="0.2"/>
    <row r="188" s="55" customFormat="1" x14ac:dyDescent="0.2"/>
    <row r="189" s="55" customFormat="1" x14ac:dyDescent="0.2"/>
    <row r="190" s="55" customFormat="1" x14ac:dyDescent="0.2"/>
    <row r="191" s="55" customFormat="1" x14ac:dyDescent="0.2"/>
    <row r="192" s="55" customFormat="1" x14ac:dyDescent="0.2"/>
    <row r="193" s="55" customFormat="1" x14ac:dyDescent="0.2"/>
    <row r="194" s="55" customFormat="1" x14ac:dyDescent="0.2"/>
    <row r="195" s="55" customFormat="1" x14ac:dyDescent="0.2"/>
    <row r="196" s="55" customFormat="1" x14ac:dyDescent="0.2"/>
    <row r="197" s="55" customFormat="1" x14ac:dyDescent="0.2"/>
    <row r="198" s="55" customFormat="1" x14ac:dyDescent="0.2"/>
    <row r="199" s="55" customFormat="1" x14ac:dyDescent="0.2"/>
    <row r="200" s="55" customFormat="1" x14ac:dyDescent="0.2"/>
    <row r="201" s="55" customFormat="1" x14ac:dyDescent="0.2"/>
    <row r="202" s="55" customFormat="1" x14ac:dyDescent="0.2"/>
    <row r="203" s="55" customFormat="1" x14ac:dyDescent="0.2"/>
    <row r="204" s="55" customFormat="1" x14ac:dyDescent="0.2"/>
    <row r="205" s="55" customFormat="1" x14ac:dyDescent="0.2"/>
    <row r="206" s="55" customFormat="1" x14ac:dyDescent="0.2"/>
    <row r="207" s="55" customFormat="1" x14ac:dyDescent="0.2"/>
    <row r="208" s="55" customFormat="1" x14ac:dyDescent="0.2"/>
    <row r="209" s="55" customFormat="1" x14ac:dyDescent="0.2"/>
    <row r="210" s="55" customFormat="1" x14ac:dyDescent="0.2"/>
    <row r="211" s="55" customFormat="1" x14ac:dyDescent="0.2"/>
    <row r="212" s="55" customFormat="1" x14ac:dyDescent="0.2"/>
    <row r="213" s="55" customFormat="1" x14ac:dyDescent="0.2"/>
    <row r="214" s="55" customFormat="1" x14ac:dyDescent="0.2"/>
    <row r="215" s="55" customFormat="1" x14ac:dyDescent="0.2"/>
    <row r="216" s="55" customFormat="1" x14ac:dyDescent="0.2"/>
    <row r="217" s="55" customFormat="1" x14ac:dyDescent="0.2"/>
    <row r="218" s="55" customFormat="1" x14ac:dyDescent="0.2"/>
    <row r="219" s="55" customFormat="1" x14ac:dyDescent="0.2"/>
    <row r="220" s="55" customFormat="1" x14ac:dyDescent="0.2"/>
    <row r="221" s="55" customFormat="1" x14ac:dyDescent="0.2"/>
    <row r="222" s="55" customFormat="1" x14ac:dyDescent="0.2"/>
    <row r="223" s="55" customFormat="1" x14ac:dyDescent="0.2"/>
    <row r="224" s="55" customFormat="1" x14ac:dyDescent="0.2"/>
    <row r="225" s="55" customFormat="1" x14ac:dyDescent="0.2"/>
    <row r="226" s="55" customFormat="1" x14ac:dyDescent="0.2"/>
    <row r="227" s="55" customFormat="1" x14ac:dyDescent="0.2"/>
    <row r="228" s="55" customFormat="1" x14ac:dyDescent="0.2"/>
    <row r="229" s="55" customFormat="1" x14ac:dyDescent="0.2"/>
    <row r="230" s="55" customFormat="1" x14ac:dyDescent="0.2"/>
    <row r="231" s="55" customFormat="1" x14ac:dyDescent="0.2"/>
    <row r="232" s="55" customFormat="1" x14ac:dyDescent="0.2"/>
    <row r="233" s="55" customFormat="1" x14ac:dyDescent="0.2"/>
    <row r="234" s="55" customFormat="1" x14ac:dyDescent="0.2"/>
    <row r="235" s="55" customFormat="1" x14ac:dyDescent="0.2"/>
    <row r="236" s="55" customFormat="1" x14ac:dyDescent="0.2"/>
    <row r="237" s="55" customFormat="1" x14ac:dyDescent="0.2"/>
    <row r="238" s="55" customFormat="1" x14ac:dyDescent="0.2"/>
    <row r="239" s="55" customFormat="1" x14ac:dyDescent="0.2"/>
    <row r="240" s="55" customFormat="1" x14ac:dyDescent="0.2"/>
    <row r="241" s="55" customFormat="1" x14ac:dyDescent="0.2"/>
    <row r="242" s="55" customFormat="1" x14ac:dyDescent="0.2"/>
    <row r="243" s="55" customFormat="1" x14ac:dyDescent="0.2"/>
    <row r="244" s="55" customFormat="1" x14ac:dyDescent="0.2"/>
    <row r="245" s="55" customFormat="1" x14ac:dyDescent="0.2"/>
    <row r="246" s="55" customFormat="1" x14ac:dyDescent="0.2"/>
    <row r="247" s="55" customFormat="1" x14ac:dyDescent="0.2"/>
    <row r="248" s="55" customFormat="1" x14ac:dyDescent="0.2"/>
    <row r="249" s="55" customFormat="1" x14ac:dyDescent="0.2"/>
    <row r="250" s="55" customFormat="1" x14ac:dyDescent="0.2"/>
    <row r="251" s="55" customFormat="1" x14ac:dyDescent="0.2"/>
    <row r="252" s="55" customFormat="1" x14ac:dyDescent="0.2"/>
    <row r="253" s="55" customFormat="1" x14ac:dyDescent="0.2"/>
    <row r="254" s="55" customFormat="1" x14ac:dyDescent="0.2"/>
    <row r="255" s="55" customFormat="1" x14ac:dyDescent="0.2"/>
    <row r="256" s="55" customFormat="1" x14ac:dyDescent="0.2"/>
    <row r="257" s="55" customFormat="1" x14ac:dyDescent="0.2"/>
    <row r="258" s="55" customFormat="1" x14ac:dyDescent="0.2"/>
    <row r="259" s="55" customFormat="1" x14ac:dyDescent="0.2"/>
    <row r="260" s="55" customFormat="1" x14ac:dyDescent="0.2"/>
    <row r="261" s="55" customFormat="1" x14ac:dyDescent="0.2"/>
    <row r="262" s="55" customFormat="1" x14ac:dyDescent="0.2"/>
    <row r="263" s="55" customFormat="1" x14ac:dyDescent="0.2"/>
    <row r="264" s="55" customFormat="1" x14ac:dyDescent="0.2"/>
    <row r="265" s="55" customFormat="1" x14ac:dyDescent="0.2"/>
    <row r="266" s="55" customFormat="1" x14ac:dyDescent="0.2"/>
    <row r="267" s="55" customFormat="1" x14ac:dyDescent="0.2"/>
    <row r="268" s="55" customFormat="1" x14ac:dyDescent="0.2"/>
    <row r="269" s="55" customFormat="1" x14ac:dyDescent="0.2"/>
    <row r="270" s="55" customFormat="1" x14ac:dyDescent="0.2"/>
    <row r="271" s="55" customFormat="1" x14ac:dyDescent="0.2"/>
    <row r="272" s="55" customFormat="1" x14ac:dyDescent="0.2"/>
    <row r="273" s="55" customFormat="1" x14ac:dyDescent="0.2"/>
    <row r="274" s="55" customFormat="1" x14ac:dyDescent="0.2"/>
    <row r="275" s="55" customFormat="1" x14ac:dyDescent="0.2"/>
    <row r="276" s="55" customFormat="1" x14ac:dyDescent="0.2"/>
    <row r="277" s="55" customFormat="1" x14ac:dyDescent="0.2"/>
    <row r="278" s="55" customFormat="1" x14ac:dyDescent="0.2"/>
    <row r="279" s="55" customFormat="1" x14ac:dyDescent="0.2"/>
    <row r="280" s="55" customFormat="1" x14ac:dyDescent="0.2"/>
    <row r="281" s="55" customFormat="1" x14ac:dyDescent="0.2"/>
    <row r="282" s="55" customFormat="1" x14ac:dyDescent="0.2"/>
    <row r="283" s="55" customFormat="1" x14ac:dyDescent="0.2"/>
    <row r="284" s="55" customFormat="1" x14ac:dyDescent="0.2"/>
    <row r="285" s="55" customFormat="1" x14ac:dyDescent="0.2"/>
    <row r="286" s="55" customFormat="1" x14ac:dyDescent="0.2"/>
    <row r="287" s="55" customFormat="1" x14ac:dyDescent="0.2"/>
    <row r="288" s="55" customFormat="1" x14ac:dyDescent="0.2"/>
    <row r="289" s="55" customFormat="1" x14ac:dyDescent="0.2"/>
    <row r="290" s="55" customFormat="1" x14ac:dyDescent="0.2"/>
    <row r="291" s="55" customFormat="1" x14ac:dyDescent="0.2"/>
    <row r="292" s="55" customFormat="1" x14ac:dyDescent="0.2"/>
    <row r="293" s="55" customFormat="1" x14ac:dyDescent="0.2"/>
    <row r="294" s="55" customFormat="1" x14ac:dyDescent="0.2"/>
    <row r="295" s="55" customFormat="1" x14ac:dyDescent="0.2"/>
    <row r="296" s="55" customFormat="1" x14ac:dyDescent="0.2"/>
    <row r="297" s="55" customFormat="1" x14ac:dyDescent="0.2"/>
    <row r="298" s="55" customFormat="1" x14ac:dyDescent="0.2"/>
    <row r="299" s="55" customFormat="1" x14ac:dyDescent="0.2"/>
    <row r="300" s="55" customFormat="1" x14ac:dyDescent="0.2"/>
    <row r="301" s="55" customFormat="1" x14ac:dyDescent="0.2"/>
    <row r="302" s="55" customFormat="1" x14ac:dyDescent="0.2"/>
    <row r="303" s="55" customFormat="1" x14ac:dyDescent="0.2"/>
    <row r="304" s="55" customFormat="1" x14ac:dyDescent="0.2"/>
    <row r="305" s="55" customFormat="1" x14ac:dyDescent="0.2"/>
    <row r="306" s="55" customFormat="1" x14ac:dyDescent="0.2"/>
    <row r="307" s="55" customFormat="1" x14ac:dyDescent="0.2"/>
    <row r="308" s="55" customFormat="1" x14ac:dyDescent="0.2"/>
    <row r="309" s="55" customFormat="1" x14ac:dyDescent="0.2"/>
    <row r="310" s="55" customFormat="1" x14ac:dyDescent="0.2"/>
    <row r="311" s="55" customFormat="1" x14ac:dyDescent="0.2"/>
    <row r="312" s="55" customFormat="1" x14ac:dyDescent="0.2"/>
    <row r="313" s="55" customFormat="1" x14ac:dyDescent="0.2"/>
    <row r="314" s="55" customFormat="1" x14ac:dyDescent="0.2"/>
    <row r="315" s="55" customFormat="1" x14ac:dyDescent="0.2"/>
    <row r="316" s="55" customFormat="1" x14ac:dyDescent="0.2"/>
    <row r="317" s="55" customFormat="1" x14ac:dyDescent="0.2"/>
    <row r="318" s="55" customFormat="1" x14ac:dyDescent="0.2"/>
    <row r="319" s="55" customFormat="1" x14ac:dyDescent="0.2"/>
    <row r="320" s="55" customFormat="1" x14ac:dyDescent="0.2"/>
    <row r="321" s="55" customFormat="1" x14ac:dyDescent="0.2"/>
    <row r="322" s="55" customFormat="1" x14ac:dyDescent="0.2"/>
    <row r="323" s="55" customFormat="1" x14ac:dyDescent="0.2"/>
    <row r="324" s="55" customFormat="1" x14ac:dyDescent="0.2"/>
    <row r="325" s="55" customFormat="1" x14ac:dyDescent="0.2"/>
    <row r="326" s="55" customFormat="1" x14ac:dyDescent="0.2"/>
    <row r="327" s="55" customFormat="1" x14ac:dyDescent="0.2"/>
    <row r="328" s="55" customFormat="1" x14ac:dyDescent="0.2"/>
    <row r="329" s="55" customFormat="1" x14ac:dyDescent="0.2"/>
    <row r="330" s="55" customFormat="1" x14ac:dyDescent="0.2"/>
    <row r="331" s="55" customFormat="1" x14ac:dyDescent="0.2"/>
    <row r="332" s="55" customFormat="1" x14ac:dyDescent="0.2"/>
    <row r="333" s="55" customFormat="1" x14ac:dyDescent="0.2"/>
    <row r="334" s="55" customFormat="1" x14ac:dyDescent="0.2"/>
    <row r="335" s="55" customFormat="1" x14ac:dyDescent="0.2"/>
    <row r="336" s="55" customFormat="1" x14ac:dyDescent="0.2"/>
    <row r="337" s="55" customFormat="1" x14ac:dyDescent="0.2"/>
    <row r="338" s="55" customFormat="1" x14ac:dyDescent="0.2"/>
    <row r="339" s="55" customFormat="1" x14ac:dyDescent="0.2"/>
    <row r="340" s="55" customFormat="1" x14ac:dyDescent="0.2"/>
    <row r="341" s="55" customFormat="1" x14ac:dyDescent="0.2"/>
    <row r="342" s="55" customFormat="1" x14ac:dyDescent="0.2"/>
    <row r="343" s="55" customFormat="1" x14ac:dyDescent="0.2"/>
    <row r="344" s="55" customFormat="1" x14ac:dyDescent="0.2"/>
    <row r="345" s="55" customFormat="1" x14ac:dyDescent="0.2"/>
    <row r="346" s="55" customFormat="1" x14ac:dyDescent="0.2"/>
    <row r="347" s="55" customFormat="1" x14ac:dyDescent="0.2"/>
    <row r="348" s="55" customFormat="1" x14ac:dyDescent="0.2"/>
    <row r="349" s="55" customFormat="1" x14ac:dyDescent="0.2"/>
    <row r="350" s="55" customFormat="1" x14ac:dyDescent="0.2"/>
    <row r="351" s="55" customFormat="1" x14ac:dyDescent="0.2"/>
    <row r="352" s="55" customFormat="1" x14ac:dyDescent="0.2"/>
    <row r="353" s="55" customFormat="1" x14ac:dyDescent="0.2"/>
    <row r="354" s="55" customFormat="1" x14ac:dyDescent="0.2"/>
    <row r="355" s="55" customFormat="1" x14ac:dyDescent="0.2"/>
    <row r="356" s="55" customFormat="1" x14ac:dyDescent="0.2"/>
    <row r="357" s="55" customFormat="1" x14ac:dyDescent="0.2"/>
    <row r="358" s="55" customFormat="1" x14ac:dyDescent="0.2"/>
    <row r="359" s="55" customFormat="1" x14ac:dyDescent="0.2"/>
    <row r="360" s="55" customFormat="1" x14ac:dyDescent="0.2"/>
    <row r="361" s="55" customFormat="1" x14ac:dyDescent="0.2"/>
    <row r="362" s="55" customFormat="1" x14ac:dyDescent="0.2"/>
    <row r="363" s="55" customFormat="1" x14ac:dyDescent="0.2"/>
    <row r="364" s="55" customFormat="1" x14ac:dyDescent="0.2"/>
    <row r="365" s="55" customFormat="1" x14ac:dyDescent="0.2"/>
    <row r="366" s="55" customFormat="1" x14ac:dyDescent="0.2"/>
    <row r="367" s="55" customFormat="1" x14ac:dyDescent="0.2"/>
    <row r="368" s="55" customFormat="1" x14ac:dyDescent="0.2"/>
    <row r="369" s="55" customFormat="1" x14ac:dyDescent="0.2"/>
    <row r="370" s="55" customFormat="1" x14ac:dyDescent="0.2"/>
    <row r="371" s="55" customFormat="1" x14ac:dyDescent="0.2"/>
    <row r="372" s="55" customFormat="1" x14ac:dyDescent="0.2"/>
    <row r="373" s="55" customFormat="1" x14ac:dyDescent="0.2"/>
    <row r="374" s="55" customFormat="1" x14ac:dyDescent="0.2"/>
    <row r="375" s="55" customFormat="1" x14ac:dyDescent="0.2"/>
    <row r="376" s="55" customFormat="1" x14ac:dyDescent="0.2"/>
    <row r="377" s="55" customFormat="1" x14ac:dyDescent="0.2"/>
    <row r="378" s="55" customFormat="1" x14ac:dyDescent="0.2"/>
    <row r="379" s="55" customFormat="1" x14ac:dyDescent="0.2"/>
    <row r="380" s="55" customFormat="1" x14ac:dyDescent="0.2"/>
    <row r="381" s="55" customFormat="1" x14ac:dyDescent="0.2"/>
    <row r="382" s="55" customFormat="1" x14ac:dyDescent="0.2"/>
    <row r="383" s="55" customFormat="1" x14ac:dyDescent="0.2"/>
    <row r="384" s="55" customFormat="1" x14ac:dyDescent="0.2"/>
    <row r="385" s="55" customFormat="1" x14ac:dyDescent="0.2"/>
    <row r="386" s="55" customFormat="1" x14ac:dyDescent="0.2"/>
    <row r="387" s="55" customFormat="1" x14ac:dyDescent="0.2"/>
    <row r="388" s="55" customFormat="1" x14ac:dyDescent="0.2"/>
    <row r="389" s="55" customFormat="1" x14ac:dyDescent="0.2"/>
    <row r="390" s="55" customFormat="1" x14ac:dyDescent="0.2"/>
    <row r="391" s="55" customFormat="1" x14ac:dyDescent="0.2"/>
    <row r="392" s="55" customFormat="1" x14ac:dyDescent="0.2"/>
    <row r="393" s="55" customFormat="1" x14ac:dyDescent="0.2"/>
    <row r="394" s="55" customFormat="1" x14ac:dyDescent="0.2"/>
    <row r="395" s="55" customFormat="1" x14ac:dyDescent="0.2"/>
    <row r="396" s="55" customFormat="1" x14ac:dyDescent="0.2"/>
    <row r="397" s="55" customFormat="1" x14ac:dyDescent="0.2"/>
    <row r="398" s="55" customFormat="1" x14ac:dyDescent="0.2"/>
    <row r="399" s="55" customFormat="1" x14ac:dyDescent="0.2"/>
    <row r="400" s="55" customFormat="1" x14ac:dyDescent="0.2"/>
    <row r="401" s="55" customFormat="1" x14ac:dyDescent="0.2"/>
    <row r="402" s="55" customFormat="1" x14ac:dyDescent="0.2"/>
    <row r="403" s="55" customFormat="1" x14ac:dyDescent="0.2"/>
    <row r="404" s="55" customFormat="1" x14ac:dyDescent="0.2"/>
    <row r="405" s="55" customFormat="1" x14ac:dyDescent="0.2"/>
    <row r="406" s="55" customFormat="1" x14ac:dyDescent="0.2"/>
    <row r="407" s="55" customFormat="1" x14ac:dyDescent="0.2"/>
    <row r="408" s="55" customFormat="1" x14ac:dyDescent="0.2"/>
    <row r="409" s="55" customFormat="1" x14ac:dyDescent="0.2"/>
    <row r="410" s="55" customFormat="1" x14ac:dyDescent="0.2"/>
    <row r="411" s="55" customFormat="1" x14ac:dyDescent="0.2"/>
    <row r="412" s="55" customFormat="1" x14ac:dyDescent="0.2"/>
    <row r="413" s="55" customFormat="1" x14ac:dyDescent="0.2"/>
    <row r="414" s="55" customFormat="1" x14ac:dyDescent="0.2"/>
    <row r="415" s="55" customFormat="1" x14ac:dyDescent="0.2"/>
    <row r="416" s="55" customFormat="1" x14ac:dyDescent="0.2"/>
    <row r="417" s="55" customFormat="1" x14ac:dyDescent="0.2"/>
    <row r="418" s="55" customFormat="1" x14ac:dyDescent="0.2"/>
    <row r="419" s="55" customFormat="1" x14ac:dyDescent="0.2"/>
    <row r="420" s="55" customFormat="1" x14ac:dyDescent="0.2"/>
    <row r="421" s="55" customFormat="1" x14ac:dyDescent="0.2"/>
    <row r="422" s="55" customFormat="1" x14ac:dyDescent="0.2"/>
    <row r="423" s="55" customFormat="1" x14ac:dyDescent="0.2"/>
    <row r="424" s="55" customFormat="1" x14ac:dyDescent="0.2"/>
    <row r="425" s="55" customFormat="1" x14ac:dyDescent="0.2"/>
    <row r="426" s="55" customFormat="1" x14ac:dyDescent="0.2"/>
    <row r="427" s="55" customFormat="1" x14ac:dyDescent="0.2"/>
    <row r="428" s="55" customFormat="1" x14ac:dyDescent="0.2"/>
    <row r="429" s="55" customFormat="1" x14ac:dyDescent="0.2"/>
    <row r="430" s="55" customFormat="1" x14ac:dyDescent="0.2"/>
    <row r="431" s="55" customFormat="1" x14ac:dyDescent="0.2"/>
    <row r="432" s="55" customFormat="1" x14ac:dyDescent="0.2"/>
    <row r="433" s="55" customFormat="1" x14ac:dyDescent="0.2"/>
    <row r="434" s="55" customFormat="1" x14ac:dyDescent="0.2"/>
    <row r="435" s="55" customFormat="1" x14ac:dyDescent="0.2"/>
    <row r="436" s="55" customFormat="1" x14ac:dyDescent="0.2"/>
    <row r="437" s="55" customFormat="1" x14ac:dyDescent="0.2"/>
    <row r="438" s="55" customFormat="1" x14ac:dyDescent="0.2"/>
    <row r="439" s="55" customFormat="1" x14ac:dyDescent="0.2"/>
    <row r="440" s="55" customFormat="1" x14ac:dyDescent="0.2"/>
    <row r="441" s="55" customFormat="1" x14ac:dyDescent="0.2"/>
    <row r="442" s="55" customFormat="1" x14ac:dyDescent="0.2"/>
    <row r="443" s="55" customFormat="1" x14ac:dyDescent="0.2"/>
    <row r="444" s="55" customFormat="1" x14ac:dyDescent="0.2"/>
    <row r="445" s="55" customFormat="1" x14ac:dyDescent="0.2"/>
    <row r="446" s="55" customFormat="1" x14ac:dyDescent="0.2"/>
    <row r="447" s="55" customFormat="1" x14ac:dyDescent="0.2"/>
    <row r="448" s="55" customFormat="1" x14ac:dyDescent="0.2"/>
    <row r="449" s="55" customFormat="1" x14ac:dyDescent="0.2"/>
    <row r="450" s="55" customFormat="1" x14ac:dyDescent="0.2"/>
    <row r="451" s="55" customFormat="1" x14ac:dyDescent="0.2"/>
    <row r="452" s="55" customFormat="1" x14ac:dyDescent="0.2"/>
    <row r="453" s="55" customFormat="1" x14ac:dyDescent="0.2"/>
    <row r="454" s="55" customFormat="1" x14ac:dyDescent="0.2"/>
    <row r="455" s="55" customFormat="1" x14ac:dyDescent="0.2"/>
    <row r="456" s="55" customFormat="1" x14ac:dyDescent="0.2"/>
    <row r="457" s="55" customFormat="1" x14ac:dyDescent="0.2"/>
    <row r="458" s="55" customFormat="1" x14ac:dyDescent="0.2"/>
    <row r="459" s="55" customFormat="1" x14ac:dyDescent="0.2"/>
    <row r="460" s="55" customFormat="1" x14ac:dyDescent="0.2"/>
    <row r="461" s="55" customFormat="1" x14ac:dyDescent="0.2"/>
    <row r="462" s="55" customFormat="1" x14ac:dyDescent="0.2"/>
    <row r="463" s="55" customFormat="1" x14ac:dyDescent="0.2"/>
    <row r="464" s="55" customFormat="1" x14ac:dyDescent="0.2"/>
    <row r="465" s="55" customFormat="1" x14ac:dyDescent="0.2"/>
    <row r="466" s="55" customFormat="1" x14ac:dyDescent="0.2"/>
    <row r="467" s="55" customFormat="1" x14ac:dyDescent="0.2"/>
    <row r="468" s="55" customFormat="1" x14ac:dyDescent="0.2"/>
    <row r="469" s="55" customFormat="1" x14ac:dyDescent="0.2"/>
    <row r="470" s="55" customFormat="1" x14ac:dyDescent="0.2"/>
    <row r="471" s="55" customFormat="1" x14ac:dyDescent="0.2"/>
    <row r="472" s="55" customFormat="1" x14ac:dyDescent="0.2"/>
    <row r="473" s="55" customFormat="1" x14ac:dyDescent="0.2"/>
    <row r="474" s="55" customFormat="1" x14ac:dyDescent="0.2"/>
    <row r="475" s="55" customFormat="1" x14ac:dyDescent="0.2"/>
    <row r="476" s="55" customFormat="1" x14ac:dyDescent="0.2"/>
    <row r="477" s="55" customFormat="1" x14ac:dyDescent="0.2"/>
    <row r="478" s="55" customFormat="1" x14ac:dyDescent="0.2"/>
    <row r="479" s="55" customFormat="1" x14ac:dyDescent="0.2"/>
    <row r="480" s="55" customFormat="1" x14ac:dyDescent="0.2"/>
    <row r="481" s="55" customFormat="1" x14ac:dyDescent="0.2"/>
    <row r="482" s="55" customFormat="1" x14ac:dyDescent="0.2"/>
    <row r="483" s="55" customFormat="1" x14ac:dyDescent="0.2"/>
    <row r="484" s="55" customFormat="1" x14ac:dyDescent="0.2"/>
    <row r="485" s="55" customFormat="1" x14ac:dyDescent="0.2"/>
    <row r="486" s="55" customFormat="1" x14ac:dyDescent="0.2"/>
    <row r="487" s="55" customFormat="1" x14ac:dyDescent="0.2"/>
    <row r="488" s="55" customFormat="1" x14ac:dyDescent="0.2"/>
    <row r="489" s="55" customFormat="1" x14ac:dyDescent="0.2"/>
    <row r="490" s="55" customFormat="1" x14ac:dyDescent="0.2"/>
    <row r="491" s="55" customFormat="1" x14ac:dyDescent="0.2"/>
    <row r="492" s="55" customFormat="1" x14ac:dyDescent="0.2"/>
    <row r="493" s="55" customFormat="1" x14ac:dyDescent="0.2"/>
    <row r="494" s="55" customFormat="1" x14ac:dyDescent="0.2"/>
    <row r="495" s="55" customFormat="1" x14ac:dyDescent="0.2"/>
    <row r="496" s="55" customFormat="1" x14ac:dyDescent="0.2"/>
    <row r="497" s="55" customFormat="1" x14ac:dyDescent="0.2"/>
    <row r="498" s="55" customFormat="1" x14ac:dyDescent="0.2"/>
    <row r="499" s="55" customFormat="1" x14ac:dyDescent="0.2"/>
    <row r="500" s="55" customFormat="1" x14ac:dyDescent="0.2"/>
    <row r="501" s="55" customFormat="1" x14ac:dyDescent="0.2"/>
    <row r="502" s="55" customFormat="1" x14ac:dyDescent="0.2"/>
    <row r="503" s="55" customFormat="1" x14ac:dyDescent="0.2"/>
    <row r="504" s="55" customFormat="1" x14ac:dyDescent="0.2"/>
    <row r="505" s="55" customFormat="1" x14ac:dyDescent="0.2"/>
    <row r="506" s="55" customFormat="1" x14ac:dyDescent="0.2"/>
    <row r="507" s="55" customFormat="1" x14ac:dyDescent="0.2"/>
    <row r="508" s="55" customFormat="1" x14ac:dyDescent="0.2"/>
    <row r="509" s="55" customFormat="1" x14ac:dyDescent="0.2"/>
    <row r="510" s="55" customFormat="1" x14ac:dyDescent="0.2"/>
    <row r="511" s="55" customFormat="1" x14ac:dyDescent="0.2"/>
    <row r="512" s="55" customFormat="1" x14ac:dyDescent="0.2"/>
    <row r="513" s="55" customFormat="1" x14ac:dyDescent="0.2"/>
    <row r="514" s="55" customFormat="1" x14ac:dyDescent="0.2"/>
    <row r="515" s="55" customFormat="1" x14ac:dyDescent="0.2"/>
    <row r="516" s="55" customFormat="1" x14ac:dyDescent="0.2"/>
    <row r="517" s="55" customFormat="1" x14ac:dyDescent="0.2"/>
    <row r="518" s="55" customFormat="1" x14ac:dyDescent="0.2"/>
    <row r="519" s="55" customFormat="1" x14ac:dyDescent="0.2"/>
    <row r="520" s="55" customFormat="1" x14ac:dyDescent="0.2"/>
    <row r="521" s="55" customFormat="1" x14ac:dyDescent="0.2"/>
    <row r="522" s="55" customFormat="1" x14ac:dyDescent="0.2"/>
    <row r="523" s="55" customFormat="1" x14ac:dyDescent="0.2"/>
    <row r="524" s="55" customFormat="1" x14ac:dyDescent="0.2"/>
    <row r="525" s="55" customFormat="1" x14ac:dyDescent="0.2"/>
    <row r="526" s="55" customFormat="1" x14ac:dyDescent="0.2"/>
    <row r="527" s="55" customFormat="1" x14ac:dyDescent="0.2"/>
    <row r="528" s="55" customFormat="1" x14ac:dyDescent="0.2"/>
    <row r="529" s="55" customFormat="1" x14ac:dyDescent="0.2"/>
    <row r="530" s="55" customFormat="1" x14ac:dyDescent="0.2"/>
    <row r="531" s="55" customFormat="1" x14ac:dyDescent="0.2"/>
    <row r="532" s="55" customFormat="1" x14ac:dyDescent="0.2"/>
    <row r="533" s="55" customFormat="1" x14ac:dyDescent="0.2"/>
    <row r="534" s="55" customFormat="1" x14ac:dyDescent="0.2"/>
    <row r="535" s="55" customFormat="1" x14ac:dyDescent="0.2"/>
    <row r="536" s="55" customFormat="1" x14ac:dyDescent="0.2"/>
    <row r="537" s="55" customFormat="1" x14ac:dyDescent="0.2"/>
    <row r="538" s="55" customFormat="1" x14ac:dyDescent="0.2"/>
    <row r="539" s="55" customFormat="1" x14ac:dyDescent="0.2"/>
    <row r="540" s="55" customFormat="1" x14ac:dyDescent="0.2"/>
    <row r="541" s="55" customFormat="1" x14ac:dyDescent="0.2"/>
    <row r="542" s="55" customFormat="1" x14ac:dyDescent="0.2"/>
    <row r="543" s="55" customFormat="1" x14ac:dyDescent="0.2"/>
    <row r="544" s="55" customFormat="1" x14ac:dyDescent="0.2"/>
    <row r="545" s="55" customFormat="1" x14ac:dyDescent="0.2"/>
    <row r="546" s="55" customFormat="1" x14ac:dyDescent="0.2"/>
    <row r="547" s="55" customFormat="1" x14ac:dyDescent="0.2"/>
    <row r="548" s="55" customFormat="1" x14ac:dyDescent="0.2"/>
    <row r="549" s="55" customFormat="1" x14ac:dyDescent="0.2"/>
    <row r="550" s="55" customFormat="1" x14ac:dyDescent="0.2"/>
    <row r="551" s="55" customFormat="1" x14ac:dyDescent="0.2"/>
    <row r="552" s="55" customFormat="1" x14ac:dyDescent="0.2"/>
    <row r="553" s="55" customFormat="1" x14ac:dyDescent="0.2"/>
    <row r="554" s="55" customFormat="1" x14ac:dyDescent="0.2"/>
    <row r="555" s="55" customFormat="1" x14ac:dyDescent="0.2"/>
    <row r="556" s="55" customFormat="1" x14ac:dyDescent="0.2"/>
    <row r="557" s="55" customFormat="1" x14ac:dyDescent="0.2"/>
    <row r="558" s="55" customFormat="1" x14ac:dyDescent="0.2"/>
    <row r="559" s="55" customFormat="1" x14ac:dyDescent="0.2"/>
    <row r="560" s="55" customFormat="1" x14ac:dyDescent="0.2"/>
    <row r="561" s="55" customFormat="1" x14ac:dyDescent="0.2"/>
    <row r="562" s="55" customFormat="1" x14ac:dyDescent="0.2"/>
    <row r="563" s="55" customFormat="1" x14ac:dyDescent="0.2"/>
    <row r="564" s="55" customFormat="1" x14ac:dyDescent="0.2"/>
    <row r="565" s="55" customFormat="1" x14ac:dyDescent="0.2"/>
    <row r="566" s="55" customFormat="1" x14ac:dyDescent="0.2"/>
    <row r="567" s="55" customFormat="1" x14ac:dyDescent="0.2"/>
    <row r="568" s="55" customFormat="1" x14ac:dyDescent="0.2"/>
    <row r="569" s="55" customFormat="1" x14ac:dyDescent="0.2"/>
    <row r="570" s="55" customFormat="1" x14ac:dyDescent="0.2"/>
    <row r="571" s="55" customFormat="1" x14ac:dyDescent="0.2"/>
    <row r="572" s="55" customFormat="1" x14ac:dyDescent="0.2"/>
    <row r="573" s="55" customFormat="1" x14ac:dyDescent="0.2"/>
    <row r="574" s="55" customFormat="1" x14ac:dyDescent="0.2"/>
    <row r="575" s="55" customFormat="1" x14ac:dyDescent="0.2"/>
    <row r="576" s="55" customFormat="1" x14ac:dyDescent="0.2"/>
    <row r="577" s="55" customFormat="1" x14ac:dyDescent="0.2"/>
    <row r="578" s="55" customFormat="1" x14ac:dyDescent="0.2"/>
    <row r="579" s="55" customFormat="1" x14ac:dyDescent="0.2"/>
    <row r="580" s="55" customFormat="1" x14ac:dyDescent="0.2"/>
    <row r="581" s="55" customFormat="1" x14ac:dyDescent="0.2"/>
    <row r="582" s="55" customFormat="1" x14ac:dyDescent="0.2"/>
    <row r="583" s="55" customFormat="1" x14ac:dyDescent="0.2"/>
    <row r="584" s="55" customFormat="1" x14ac:dyDescent="0.2"/>
    <row r="585" s="55" customFormat="1" x14ac:dyDescent="0.2"/>
    <row r="586" s="55" customFormat="1" x14ac:dyDescent="0.2"/>
    <row r="587" s="55" customFormat="1" x14ac:dyDescent="0.2"/>
    <row r="588" s="55" customFormat="1" x14ac:dyDescent="0.2"/>
    <row r="589" s="55" customFormat="1" x14ac:dyDescent="0.2"/>
    <row r="590" s="55" customFormat="1" x14ac:dyDescent="0.2"/>
    <row r="591" s="55" customFormat="1" x14ac:dyDescent="0.2"/>
    <row r="592" s="55" customFormat="1" x14ac:dyDescent="0.2"/>
    <row r="593" s="55" customFormat="1" x14ac:dyDescent="0.2"/>
    <row r="594" s="55" customFormat="1" x14ac:dyDescent="0.2"/>
    <row r="595" s="55" customFormat="1" x14ac:dyDescent="0.2"/>
    <row r="596" s="55" customFormat="1" x14ac:dyDescent="0.2"/>
    <row r="597" s="55" customFormat="1" x14ac:dyDescent="0.2"/>
    <row r="598" s="55" customFormat="1" x14ac:dyDescent="0.2"/>
    <row r="599" s="55" customFormat="1" x14ac:dyDescent="0.2"/>
    <row r="600" s="55" customFormat="1" x14ac:dyDescent="0.2"/>
    <row r="601" s="55" customFormat="1" x14ac:dyDescent="0.2"/>
    <row r="602" s="55" customFormat="1" x14ac:dyDescent="0.2"/>
    <row r="603" s="55" customFormat="1" x14ac:dyDescent="0.2"/>
    <row r="604" s="55" customFormat="1" x14ac:dyDescent="0.2"/>
    <row r="605" s="55" customFormat="1" x14ac:dyDescent="0.2"/>
    <row r="606" s="55" customFormat="1" x14ac:dyDescent="0.2"/>
    <row r="607" s="55" customFormat="1" x14ac:dyDescent="0.2"/>
    <row r="608" s="55" customFormat="1" x14ac:dyDescent="0.2"/>
    <row r="609" s="55" customFormat="1" x14ac:dyDescent="0.2"/>
    <row r="610" s="55" customFormat="1" x14ac:dyDescent="0.2"/>
    <row r="611" s="55" customFormat="1" x14ac:dyDescent="0.2"/>
    <row r="612" s="55" customFormat="1" x14ac:dyDescent="0.2"/>
    <row r="613" s="55" customFormat="1" x14ac:dyDescent="0.2"/>
    <row r="614" s="55" customFormat="1" x14ac:dyDescent="0.2"/>
    <row r="615" s="55" customFormat="1" x14ac:dyDescent="0.2"/>
    <row r="616" s="55" customFormat="1" x14ac:dyDescent="0.2"/>
    <row r="617" s="55" customFormat="1" x14ac:dyDescent="0.2"/>
    <row r="618" s="55" customFormat="1" x14ac:dyDescent="0.2"/>
    <row r="619" s="55" customFormat="1" x14ac:dyDescent="0.2"/>
    <row r="620" s="55" customFormat="1" x14ac:dyDescent="0.2"/>
    <row r="621" s="55" customFormat="1" x14ac:dyDescent="0.2"/>
    <row r="622" s="55" customFormat="1" x14ac:dyDescent="0.2"/>
    <row r="623" s="55" customFormat="1" x14ac:dyDescent="0.2"/>
    <row r="624" s="55" customFormat="1" x14ac:dyDescent="0.2"/>
    <row r="625" s="55" customFormat="1" x14ac:dyDescent="0.2"/>
    <row r="626" s="55" customFormat="1" x14ac:dyDescent="0.2"/>
    <row r="627" s="55" customFormat="1" x14ac:dyDescent="0.2"/>
    <row r="628" s="55" customFormat="1" x14ac:dyDescent="0.2"/>
    <row r="629" s="55" customFormat="1" x14ac:dyDescent="0.2"/>
    <row r="630" s="55" customFormat="1" x14ac:dyDescent="0.2"/>
    <row r="631" s="55" customFormat="1" x14ac:dyDescent="0.2"/>
    <row r="632" s="55" customFormat="1" x14ac:dyDescent="0.2"/>
    <row r="633" s="55" customFormat="1" x14ac:dyDescent="0.2"/>
    <row r="634" s="55" customFormat="1" x14ac:dyDescent="0.2"/>
    <row r="635" s="55" customFormat="1" x14ac:dyDescent="0.2"/>
    <row r="636" s="55" customFormat="1" x14ac:dyDescent="0.2"/>
    <row r="637" s="55" customFormat="1" x14ac:dyDescent="0.2"/>
    <row r="638" s="55" customFormat="1" x14ac:dyDescent="0.2"/>
    <row r="639" s="55" customFormat="1" x14ac:dyDescent="0.2"/>
    <row r="640" s="55" customFormat="1" x14ac:dyDescent="0.2"/>
    <row r="641" s="55" customFormat="1" x14ac:dyDescent="0.2"/>
    <row r="642" s="55" customFormat="1" x14ac:dyDescent="0.2"/>
    <row r="643" s="55" customFormat="1" x14ac:dyDescent="0.2"/>
    <row r="644" s="55" customFormat="1" x14ac:dyDescent="0.2"/>
    <row r="645" s="55" customFormat="1" x14ac:dyDescent="0.2"/>
    <row r="646" s="55" customFormat="1" x14ac:dyDescent="0.2"/>
    <row r="647" s="55" customFormat="1" x14ac:dyDescent="0.2"/>
    <row r="648" s="55" customFormat="1" x14ac:dyDescent="0.2"/>
    <row r="649" s="55" customFormat="1" x14ac:dyDescent="0.2"/>
    <row r="650" s="55" customFormat="1" x14ac:dyDescent="0.2"/>
    <row r="651" s="55" customFormat="1" x14ac:dyDescent="0.2"/>
    <row r="652" s="55" customFormat="1" x14ac:dyDescent="0.2"/>
    <row r="653" s="55" customFormat="1" x14ac:dyDescent="0.2"/>
    <row r="654" s="55" customFormat="1" x14ac:dyDescent="0.2"/>
    <row r="655" s="55" customFormat="1" x14ac:dyDescent="0.2"/>
    <row r="656" s="55" customFormat="1" x14ac:dyDescent="0.2"/>
    <row r="657" s="55" customFormat="1" x14ac:dyDescent="0.2"/>
    <row r="658" s="55" customFormat="1" x14ac:dyDescent="0.2"/>
    <row r="659" s="55" customFormat="1" x14ac:dyDescent="0.2"/>
    <row r="660" s="55" customFormat="1" x14ac:dyDescent="0.2"/>
    <row r="661" s="55" customFormat="1" x14ac:dyDescent="0.2"/>
    <row r="662" s="55" customFormat="1" x14ac:dyDescent="0.2"/>
    <row r="663" s="55" customFormat="1" x14ac:dyDescent="0.2"/>
    <row r="664" s="55" customFormat="1" x14ac:dyDescent="0.2"/>
    <row r="665" s="55" customFormat="1" x14ac:dyDescent="0.2"/>
    <row r="666" s="55" customFormat="1" x14ac:dyDescent="0.2"/>
    <row r="667" s="55" customFormat="1" x14ac:dyDescent="0.2"/>
    <row r="668" s="55" customFormat="1" x14ac:dyDescent="0.2"/>
    <row r="669" s="55" customFormat="1" x14ac:dyDescent="0.2"/>
    <row r="670" s="55" customFormat="1" x14ac:dyDescent="0.2"/>
    <row r="671" s="55" customFormat="1" x14ac:dyDescent="0.2"/>
    <row r="672" s="55" customFormat="1" x14ac:dyDescent="0.2"/>
    <row r="673" s="55" customFormat="1" x14ac:dyDescent="0.2"/>
    <row r="674" s="55" customFormat="1" x14ac:dyDescent="0.2"/>
    <row r="675" s="55" customFormat="1" x14ac:dyDescent="0.2"/>
    <row r="676" s="55" customFormat="1" x14ac:dyDescent="0.2"/>
    <row r="677" s="55" customFormat="1" x14ac:dyDescent="0.2"/>
    <row r="678" s="55" customFormat="1" x14ac:dyDescent="0.2"/>
    <row r="679" s="55" customFormat="1" x14ac:dyDescent="0.2"/>
    <row r="680" s="55" customFormat="1" x14ac:dyDescent="0.2"/>
    <row r="681" s="55" customFormat="1" x14ac:dyDescent="0.2"/>
    <row r="682" s="55" customFormat="1" x14ac:dyDescent="0.2"/>
    <row r="683" s="55" customFormat="1" x14ac:dyDescent="0.2"/>
    <row r="684" s="55" customFormat="1" x14ac:dyDescent="0.2"/>
    <row r="685" s="55" customFormat="1" x14ac:dyDescent="0.2"/>
    <row r="686" s="55" customFormat="1" x14ac:dyDescent="0.2"/>
    <row r="687" s="55" customFormat="1" x14ac:dyDescent="0.2"/>
    <row r="688" s="55" customFormat="1" x14ac:dyDescent="0.2"/>
    <row r="689" s="55" customFormat="1" x14ac:dyDescent="0.2"/>
    <row r="690" s="55" customFormat="1" x14ac:dyDescent="0.2"/>
    <row r="691" s="55" customFormat="1" x14ac:dyDescent="0.2"/>
    <row r="692" s="55" customFormat="1" x14ac:dyDescent="0.2"/>
    <row r="693" s="55" customFormat="1" x14ac:dyDescent="0.2"/>
    <row r="694" s="55" customFormat="1" x14ac:dyDescent="0.2"/>
    <row r="695" s="55" customFormat="1" x14ac:dyDescent="0.2"/>
    <row r="696" s="55" customFormat="1" x14ac:dyDescent="0.2"/>
    <row r="697" s="55" customFormat="1" x14ac:dyDescent="0.2"/>
    <row r="698" s="55" customFormat="1" x14ac:dyDescent="0.2"/>
    <row r="699" s="55" customFormat="1" x14ac:dyDescent="0.2"/>
    <row r="700" s="55" customFormat="1" x14ac:dyDescent="0.2"/>
    <row r="701" s="55" customFormat="1" x14ac:dyDescent="0.2"/>
    <row r="702" s="55" customFormat="1" x14ac:dyDescent="0.2"/>
    <row r="703" s="55" customFormat="1" x14ac:dyDescent="0.2"/>
    <row r="704" s="55" customFormat="1" x14ac:dyDescent="0.2"/>
    <row r="705" s="55" customFormat="1" x14ac:dyDescent="0.2"/>
    <row r="706" s="55" customFormat="1" x14ac:dyDescent="0.2"/>
    <row r="707" s="55" customFormat="1" x14ac:dyDescent="0.2"/>
    <row r="708" s="55" customFormat="1" x14ac:dyDescent="0.2"/>
    <row r="709" s="55" customFormat="1" x14ac:dyDescent="0.2"/>
    <row r="710" s="55" customFormat="1" x14ac:dyDescent="0.2"/>
    <row r="711" s="55" customFormat="1" x14ac:dyDescent="0.2"/>
    <row r="712" s="55" customFormat="1" x14ac:dyDescent="0.2"/>
    <row r="713" s="55" customFormat="1" x14ac:dyDescent="0.2"/>
    <row r="714" s="55" customFormat="1" x14ac:dyDescent="0.2"/>
    <row r="715" s="55" customFormat="1" x14ac:dyDescent="0.2"/>
    <row r="716" s="55" customFormat="1" x14ac:dyDescent="0.2"/>
    <row r="717" s="55" customFormat="1" x14ac:dyDescent="0.2"/>
    <row r="718" s="55" customFormat="1" x14ac:dyDescent="0.2"/>
    <row r="719" s="55" customFormat="1" x14ac:dyDescent="0.2"/>
    <row r="720" s="55" customFormat="1" x14ac:dyDescent="0.2"/>
    <row r="721" s="55" customFormat="1" x14ac:dyDescent="0.2"/>
    <row r="722" s="55" customFormat="1" x14ac:dyDescent="0.2"/>
    <row r="723" s="55" customFormat="1" x14ac:dyDescent="0.2"/>
    <row r="724" s="55" customFormat="1" x14ac:dyDescent="0.2"/>
    <row r="725" s="55" customFormat="1" x14ac:dyDescent="0.2"/>
    <row r="726" s="55" customFormat="1" x14ac:dyDescent="0.2"/>
    <row r="727" s="55" customFormat="1" x14ac:dyDescent="0.2"/>
    <row r="728" s="55" customFormat="1" x14ac:dyDescent="0.2"/>
    <row r="729" s="55" customFormat="1" x14ac:dyDescent="0.2"/>
    <row r="730" s="55" customFormat="1" x14ac:dyDescent="0.2"/>
    <row r="731" s="55" customFormat="1" x14ac:dyDescent="0.2"/>
    <row r="732" s="55" customFormat="1" x14ac:dyDescent="0.2"/>
    <row r="733" s="55" customFormat="1" x14ac:dyDescent="0.2"/>
    <row r="734" s="55" customFormat="1" x14ac:dyDescent="0.2"/>
    <row r="735" s="55" customFormat="1" x14ac:dyDescent="0.2"/>
    <row r="736" s="55" customFormat="1" x14ac:dyDescent="0.2"/>
    <row r="737" s="55" customFormat="1" x14ac:dyDescent="0.2"/>
    <row r="738" s="55" customFormat="1" x14ac:dyDescent="0.2"/>
    <row r="739" s="55" customFormat="1" x14ac:dyDescent="0.2"/>
    <row r="740" s="55" customFormat="1" x14ac:dyDescent="0.2"/>
    <row r="741" s="55" customFormat="1" x14ac:dyDescent="0.2"/>
    <row r="742" s="55" customFormat="1" x14ac:dyDescent="0.2"/>
    <row r="743" s="55" customFormat="1" x14ac:dyDescent="0.2"/>
    <row r="744" s="55" customFormat="1" x14ac:dyDescent="0.2"/>
    <row r="745" s="55" customFormat="1" x14ac:dyDescent="0.2"/>
    <row r="746" s="55" customFormat="1" x14ac:dyDescent="0.2"/>
    <row r="747" s="55" customFormat="1" x14ac:dyDescent="0.2"/>
    <row r="748" s="55" customFormat="1" x14ac:dyDescent="0.2"/>
    <row r="749" s="55" customFormat="1" x14ac:dyDescent="0.2"/>
    <row r="750" s="55" customFormat="1" x14ac:dyDescent="0.2"/>
    <row r="751" s="55" customFormat="1" x14ac:dyDescent="0.2"/>
    <row r="752" s="55" customFormat="1" x14ac:dyDescent="0.2"/>
    <row r="753" s="55" customFormat="1" x14ac:dyDescent="0.2"/>
    <row r="754" s="55" customFormat="1" x14ac:dyDescent="0.2"/>
    <row r="755" s="55" customFormat="1" x14ac:dyDescent="0.2"/>
    <row r="756" s="55" customFormat="1" x14ac:dyDescent="0.2"/>
    <row r="757" s="55" customFormat="1" x14ac:dyDescent="0.2"/>
    <row r="758" s="55" customFormat="1" x14ac:dyDescent="0.2"/>
    <row r="759" s="55" customFormat="1" x14ac:dyDescent="0.2"/>
    <row r="760" s="55" customFormat="1" x14ac:dyDescent="0.2"/>
    <row r="761" s="55" customFormat="1" x14ac:dyDescent="0.2"/>
    <row r="762" s="55" customFormat="1" x14ac:dyDescent="0.2"/>
    <row r="763" s="55" customFormat="1" x14ac:dyDescent="0.2"/>
    <row r="764" s="55" customFormat="1" x14ac:dyDescent="0.2"/>
    <row r="765" s="55" customFormat="1" x14ac:dyDescent="0.2"/>
    <row r="766" s="55" customFormat="1" x14ac:dyDescent="0.2"/>
    <row r="767" s="55" customFormat="1" x14ac:dyDescent="0.2"/>
    <row r="768" s="55" customFormat="1" x14ac:dyDescent="0.2"/>
    <row r="769" s="55" customFormat="1" x14ac:dyDescent="0.2"/>
    <row r="770" s="55" customFormat="1" x14ac:dyDescent="0.2"/>
    <row r="771" s="55" customFormat="1" x14ac:dyDescent="0.2"/>
    <row r="772" s="55" customFormat="1" x14ac:dyDescent="0.2"/>
    <row r="773" s="55" customFormat="1" x14ac:dyDescent="0.2"/>
    <row r="774" s="55" customFormat="1" x14ac:dyDescent="0.2"/>
    <row r="775" s="55" customFormat="1" x14ac:dyDescent="0.2"/>
    <row r="776" s="55" customFormat="1" x14ac:dyDescent="0.2"/>
    <row r="777" s="55" customFormat="1" x14ac:dyDescent="0.2"/>
    <row r="778" s="55" customFormat="1" x14ac:dyDescent="0.2"/>
    <row r="779" s="55" customFormat="1" x14ac:dyDescent="0.2"/>
    <row r="780" s="55" customFormat="1" x14ac:dyDescent="0.2"/>
    <row r="781" s="55" customFormat="1" x14ac:dyDescent="0.2"/>
    <row r="782" s="55" customFormat="1" x14ac:dyDescent="0.2"/>
    <row r="783" s="55" customFormat="1" x14ac:dyDescent="0.2"/>
    <row r="784" s="55" customFormat="1" x14ac:dyDescent="0.2"/>
    <row r="785" s="55" customFormat="1" x14ac:dyDescent="0.2"/>
    <row r="786" s="55" customFormat="1" x14ac:dyDescent="0.2"/>
    <row r="787" s="55" customFormat="1" x14ac:dyDescent="0.2"/>
    <row r="788" s="55" customFormat="1" x14ac:dyDescent="0.2"/>
    <row r="789" s="55" customFormat="1" x14ac:dyDescent="0.2"/>
    <row r="790" s="55" customFormat="1" x14ac:dyDescent="0.2"/>
    <row r="791" s="55" customFormat="1" x14ac:dyDescent="0.2"/>
    <row r="792" s="55" customFormat="1" x14ac:dyDescent="0.2"/>
    <row r="793" s="55" customFormat="1" x14ac:dyDescent="0.2"/>
    <row r="794" s="55" customFormat="1" x14ac:dyDescent="0.2"/>
    <row r="795" s="55" customFormat="1" x14ac:dyDescent="0.2"/>
    <row r="796" s="55" customFormat="1" x14ac:dyDescent="0.2"/>
    <row r="797" s="55" customFormat="1" x14ac:dyDescent="0.2"/>
    <row r="798" s="55" customFormat="1" x14ac:dyDescent="0.2"/>
    <row r="799" s="55" customFormat="1" x14ac:dyDescent="0.2"/>
    <row r="800" s="55" customFormat="1" x14ac:dyDescent="0.2"/>
    <row r="801" s="55" customFormat="1" x14ac:dyDescent="0.2"/>
    <row r="802" s="55" customFormat="1" x14ac:dyDescent="0.2"/>
    <row r="803" s="55" customFormat="1" x14ac:dyDescent="0.2"/>
    <row r="804" s="55" customFormat="1" x14ac:dyDescent="0.2"/>
    <row r="805" s="55" customFormat="1" x14ac:dyDescent="0.2"/>
    <row r="806" s="55" customFormat="1" x14ac:dyDescent="0.2"/>
    <row r="807" s="55" customFormat="1" x14ac:dyDescent="0.2"/>
    <row r="808" s="55" customFormat="1" x14ac:dyDescent="0.2"/>
    <row r="809" s="55" customFormat="1" x14ac:dyDescent="0.2"/>
    <row r="810" s="55" customFormat="1" x14ac:dyDescent="0.2"/>
    <row r="811" s="55" customFormat="1" x14ac:dyDescent="0.2"/>
    <row r="812" s="55" customFormat="1" x14ac:dyDescent="0.2"/>
    <row r="813" s="55" customFormat="1" x14ac:dyDescent="0.2"/>
    <row r="814" s="55" customFormat="1" x14ac:dyDescent="0.2"/>
    <row r="815" s="55" customFormat="1" x14ac:dyDescent="0.2"/>
    <row r="816" s="55" customFormat="1" x14ac:dyDescent="0.2"/>
    <row r="817" s="55" customFormat="1" x14ac:dyDescent="0.2"/>
    <row r="818" s="55" customFormat="1" x14ac:dyDescent="0.2"/>
    <row r="819" s="55" customFormat="1" x14ac:dyDescent="0.2"/>
    <row r="820" s="55" customFormat="1" x14ac:dyDescent="0.2"/>
    <row r="821" s="55" customFormat="1" x14ac:dyDescent="0.2"/>
    <row r="822" s="55" customFormat="1" x14ac:dyDescent="0.2"/>
    <row r="823" s="55" customFormat="1" x14ac:dyDescent="0.2"/>
    <row r="824" s="55" customFormat="1" x14ac:dyDescent="0.2"/>
    <row r="825" s="55" customFormat="1" x14ac:dyDescent="0.2"/>
    <row r="826" s="55" customFormat="1" x14ac:dyDescent="0.2"/>
    <row r="827" s="55" customFormat="1" x14ac:dyDescent="0.2"/>
    <row r="828" s="55" customFormat="1" x14ac:dyDescent="0.2"/>
    <row r="829" s="55" customFormat="1" x14ac:dyDescent="0.2"/>
    <row r="830" s="55" customFormat="1" x14ac:dyDescent="0.2"/>
    <row r="831" s="55" customFormat="1" x14ac:dyDescent="0.2"/>
    <row r="832" s="55" customFormat="1" x14ac:dyDescent="0.2"/>
    <row r="833" s="55" customFormat="1" x14ac:dyDescent="0.2"/>
    <row r="834" s="55" customFormat="1" x14ac:dyDescent="0.2"/>
    <row r="835" s="55" customFormat="1" x14ac:dyDescent="0.2"/>
    <row r="836" s="55" customFormat="1" x14ac:dyDescent="0.2"/>
    <row r="837" s="55" customFormat="1" x14ac:dyDescent="0.2"/>
    <row r="838" s="55" customFormat="1" x14ac:dyDescent="0.2"/>
    <row r="839" s="55" customFormat="1" x14ac:dyDescent="0.2"/>
    <row r="840" s="55" customFormat="1" x14ac:dyDescent="0.2"/>
    <row r="841" s="55" customFormat="1" x14ac:dyDescent="0.2"/>
    <row r="842" s="55" customFormat="1" x14ac:dyDescent="0.2"/>
    <row r="843" s="55" customFormat="1" x14ac:dyDescent="0.2"/>
    <row r="844" s="55" customFormat="1" x14ac:dyDescent="0.2"/>
    <row r="845" s="55" customFormat="1" x14ac:dyDescent="0.2"/>
    <row r="846" s="55" customFormat="1" x14ac:dyDescent="0.2"/>
    <row r="847" s="55" customFormat="1" x14ac:dyDescent="0.2"/>
    <row r="848" s="55" customFormat="1" x14ac:dyDescent="0.2"/>
    <row r="849" s="55" customFormat="1" x14ac:dyDescent="0.2"/>
    <row r="850" s="55" customFormat="1" x14ac:dyDescent="0.2"/>
    <row r="851" s="55" customFormat="1" x14ac:dyDescent="0.2"/>
    <row r="852" s="55" customFormat="1" x14ac:dyDescent="0.2"/>
    <row r="853" s="55" customFormat="1" x14ac:dyDescent="0.2"/>
    <row r="854" s="55" customFormat="1" x14ac:dyDescent="0.2"/>
    <row r="855" s="55" customFormat="1" x14ac:dyDescent="0.2"/>
    <row r="856" s="55" customFormat="1" x14ac:dyDescent="0.2"/>
    <row r="857" s="55" customFormat="1" x14ac:dyDescent="0.2"/>
    <row r="858" s="55" customFormat="1" x14ac:dyDescent="0.2"/>
    <row r="859" s="55" customFormat="1" x14ac:dyDescent="0.2"/>
    <row r="860" s="55" customFormat="1" x14ac:dyDescent="0.2"/>
    <row r="861" s="55" customFormat="1" x14ac:dyDescent="0.2"/>
    <row r="862" s="55" customFormat="1" x14ac:dyDescent="0.2"/>
    <row r="863" s="55" customFormat="1" x14ac:dyDescent="0.2"/>
    <row r="864" s="55" customFormat="1" x14ac:dyDescent="0.2"/>
    <row r="865" s="55" customFormat="1" x14ac:dyDescent="0.2"/>
    <row r="866" s="55" customFormat="1" x14ac:dyDescent="0.2"/>
    <row r="867" s="55" customFormat="1" x14ac:dyDescent="0.2"/>
    <row r="868" s="55" customFormat="1" x14ac:dyDescent="0.2"/>
    <row r="869" s="55" customFormat="1" x14ac:dyDescent="0.2"/>
    <row r="870" s="55" customFormat="1" x14ac:dyDescent="0.2"/>
    <row r="871" s="55" customFormat="1" x14ac:dyDescent="0.2"/>
    <row r="872" s="55" customFormat="1" x14ac:dyDescent="0.2"/>
    <row r="873" s="55" customFormat="1" x14ac:dyDescent="0.2"/>
    <row r="874" s="55" customFormat="1" x14ac:dyDescent="0.2"/>
    <row r="875" s="55" customFormat="1" x14ac:dyDescent="0.2"/>
    <row r="876" s="55" customFormat="1" x14ac:dyDescent="0.2"/>
    <row r="877" s="55" customFormat="1" x14ac:dyDescent="0.2"/>
    <row r="878" s="55" customFormat="1" x14ac:dyDescent="0.2"/>
    <row r="879" s="55" customFormat="1" x14ac:dyDescent="0.2"/>
    <row r="880" s="55" customFormat="1" x14ac:dyDescent="0.2"/>
    <row r="881" s="55" customFormat="1" x14ac:dyDescent="0.2"/>
    <row r="882" s="55" customFormat="1" x14ac:dyDescent="0.2"/>
    <row r="883" s="55" customFormat="1" x14ac:dyDescent="0.2"/>
    <row r="884" s="55" customFormat="1" x14ac:dyDescent="0.2"/>
    <row r="885" s="55" customFormat="1" x14ac:dyDescent="0.2"/>
    <row r="886" s="55" customFormat="1" x14ac:dyDescent="0.2"/>
    <row r="887" s="55" customFormat="1" x14ac:dyDescent="0.2"/>
    <row r="888" s="55" customFormat="1" x14ac:dyDescent="0.2"/>
    <row r="889" s="55" customFormat="1" x14ac:dyDescent="0.2"/>
    <row r="890" s="55" customFormat="1" x14ac:dyDescent="0.2"/>
    <row r="891" s="55" customFormat="1" x14ac:dyDescent="0.2"/>
    <row r="892" s="55" customFormat="1" x14ac:dyDescent="0.2"/>
    <row r="893" s="55" customFormat="1" x14ac:dyDescent="0.2"/>
    <row r="894" s="55" customFormat="1" x14ac:dyDescent="0.2"/>
    <row r="895" s="55" customFormat="1" x14ac:dyDescent="0.2"/>
    <row r="896" s="55" customFormat="1" x14ac:dyDescent="0.2"/>
    <row r="897" s="55" customFormat="1" x14ac:dyDescent="0.2"/>
    <row r="898" s="55" customFormat="1" x14ac:dyDescent="0.2"/>
    <row r="899" s="55" customFormat="1" x14ac:dyDescent="0.2"/>
    <row r="900" s="55" customFormat="1" x14ac:dyDescent="0.2"/>
    <row r="901" s="55" customFormat="1" x14ac:dyDescent="0.2"/>
    <row r="902" s="55" customFormat="1" x14ac:dyDescent="0.2"/>
    <row r="903" s="55" customFormat="1" x14ac:dyDescent="0.2"/>
    <row r="904" s="55" customFormat="1" x14ac:dyDescent="0.2"/>
    <row r="905" s="55" customFormat="1" x14ac:dyDescent="0.2"/>
    <row r="906" s="55" customFormat="1" x14ac:dyDescent="0.2"/>
    <row r="907" s="55" customFormat="1" x14ac:dyDescent="0.2"/>
    <row r="908" s="55" customFormat="1" x14ac:dyDescent="0.2"/>
    <row r="909" s="55" customFormat="1" x14ac:dyDescent="0.2"/>
    <row r="910" s="55" customFormat="1" x14ac:dyDescent="0.2"/>
    <row r="911" s="55" customFormat="1" x14ac:dyDescent="0.2"/>
    <row r="912" s="55" customFormat="1" x14ac:dyDescent="0.2"/>
    <row r="913" s="55" customFormat="1" x14ac:dyDescent="0.2"/>
    <row r="914" s="55" customFormat="1" x14ac:dyDescent="0.2"/>
    <row r="915" s="55" customFormat="1" x14ac:dyDescent="0.2"/>
    <row r="916" s="55" customFormat="1" x14ac:dyDescent="0.2"/>
    <row r="917" s="55" customFormat="1" x14ac:dyDescent="0.2"/>
    <row r="918" s="55" customFormat="1" x14ac:dyDescent="0.2"/>
    <row r="919" s="55" customFormat="1" x14ac:dyDescent="0.2"/>
    <row r="920" s="55" customFormat="1" x14ac:dyDescent="0.2"/>
    <row r="921" s="55" customFormat="1" x14ac:dyDescent="0.2"/>
    <row r="922" s="55" customFormat="1" x14ac:dyDescent="0.2"/>
    <row r="923" s="55" customFormat="1" x14ac:dyDescent="0.2"/>
    <row r="924" s="55" customFormat="1" x14ac:dyDescent="0.2"/>
    <row r="925" s="55" customFormat="1" x14ac:dyDescent="0.2"/>
    <row r="926" s="55" customFormat="1" x14ac:dyDescent="0.2"/>
    <row r="927" s="55" customFormat="1" x14ac:dyDescent="0.2"/>
    <row r="928" s="55" customFormat="1" x14ac:dyDescent="0.2"/>
    <row r="929" s="55" customFormat="1" x14ac:dyDescent="0.2"/>
    <row r="930" s="55" customFormat="1" x14ac:dyDescent="0.2"/>
    <row r="931" s="55" customFormat="1" x14ac:dyDescent="0.2"/>
    <row r="932" s="55" customFormat="1" x14ac:dyDescent="0.2"/>
    <row r="933" s="55" customFormat="1" x14ac:dyDescent="0.2"/>
    <row r="934" s="55" customFormat="1" x14ac:dyDescent="0.2"/>
    <row r="935" s="55" customFormat="1" x14ac:dyDescent="0.2"/>
    <row r="936" s="55" customFormat="1" x14ac:dyDescent="0.2"/>
    <row r="937" s="55" customFormat="1" x14ac:dyDescent="0.2"/>
    <row r="938" s="55" customFormat="1" x14ac:dyDescent="0.2"/>
    <row r="939" s="55" customFormat="1" x14ac:dyDescent="0.2"/>
    <row r="940" s="55" customFormat="1" x14ac:dyDescent="0.2"/>
    <row r="941" s="55" customFormat="1" x14ac:dyDescent="0.2"/>
    <row r="942" s="55" customFormat="1" x14ac:dyDescent="0.2"/>
    <row r="943" s="55" customFormat="1" x14ac:dyDescent="0.2"/>
    <row r="944" s="55" customFormat="1" x14ac:dyDescent="0.2"/>
    <row r="945" s="55" customFormat="1" x14ac:dyDescent="0.2"/>
    <row r="946" s="55" customFormat="1" x14ac:dyDescent="0.2"/>
    <row r="947" s="55" customFormat="1" x14ac:dyDescent="0.2"/>
    <row r="948" s="55" customFormat="1" x14ac:dyDescent="0.2"/>
    <row r="949" s="55" customFormat="1" x14ac:dyDescent="0.2"/>
    <row r="950" s="55" customFormat="1" x14ac:dyDescent="0.2"/>
    <row r="951" s="55" customFormat="1" x14ac:dyDescent="0.2"/>
    <row r="952" s="55" customFormat="1" x14ac:dyDescent="0.2"/>
    <row r="953" s="55" customFormat="1" x14ac:dyDescent="0.2"/>
    <row r="954" s="55" customFormat="1" x14ac:dyDescent="0.2"/>
    <row r="955" s="55" customFormat="1" x14ac:dyDescent="0.2"/>
    <row r="956" s="55" customFormat="1" x14ac:dyDescent="0.2"/>
    <row r="957" s="55" customFormat="1" x14ac:dyDescent="0.2"/>
    <row r="958" s="55" customFormat="1" x14ac:dyDescent="0.2"/>
    <row r="959" s="55" customFormat="1" x14ac:dyDescent="0.2"/>
    <row r="960" s="55" customFormat="1" x14ac:dyDescent="0.2"/>
    <row r="961" s="55" customFormat="1" x14ac:dyDescent="0.2"/>
    <row r="962" s="55" customFormat="1" x14ac:dyDescent="0.2"/>
    <row r="963" s="55" customFormat="1" x14ac:dyDescent="0.2"/>
    <row r="964" s="55" customFormat="1" x14ac:dyDescent="0.2"/>
    <row r="965" s="55" customFormat="1" x14ac:dyDescent="0.2"/>
    <row r="966" s="55" customFormat="1" x14ac:dyDescent="0.2"/>
    <row r="967" s="55" customFormat="1" x14ac:dyDescent="0.2"/>
    <row r="968" s="55" customFormat="1" x14ac:dyDescent="0.2"/>
    <row r="969" s="55" customFormat="1" x14ac:dyDescent="0.2"/>
    <row r="970" s="55" customFormat="1" x14ac:dyDescent="0.2"/>
    <row r="971" s="55" customFormat="1" x14ac:dyDescent="0.2"/>
    <row r="972" s="55" customFormat="1" x14ac:dyDescent="0.2"/>
    <row r="973" s="55" customFormat="1" x14ac:dyDescent="0.2"/>
    <row r="974" s="55" customFormat="1" x14ac:dyDescent="0.2"/>
    <row r="975" s="55" customFormat="1" x14ac:dyDescent="0.2"/>
    <row r="976" s="55" customFormat="1" x14ac:dyDescent="0.2"/>
    <row r="977" s="55" customFormat="1" x14ac:dyDescent="0.2"/>
    <row r="978" s="55" customFormat="1" x14ac:dyDescent="0.2"/>
    <row r="979" s="55" customFormat="1" x14ac:dyDescent="0.2"/>
    <row r="980" s="55" customFormat="1" x14ac:dyDescent="0.2"/>
    <row r="981" s="55" customFormat="1" x14ac:dyDescent="0.2"/>
    <row r="982" s="55" customFormat="1" x14ac:dyDescent="0.2"/>
    <row r="983" s="55" customFormat="1" x14ac:dyDescent="0.2"/>
    <row r="984" s="55" customFormat="1" x14ac:dyDescent="0.2"/>
    <row r="985" s="55" customFormat="1" x14ac:dyDescent="0.2"/>
    <row r="986" s="55" customFormat="1" x14ac:dyDescent="0.2"/>
    <row r="987" s="55" customFormat="1" x14ac:dyDescent="0.2"/>
    <row r="988" s="55" customFormat="1" x14ac:dyDescent="0.2"/>
    <row r="989" s="55" customFormat="1" x14ac:dyDescent="0.2"/>
    <row r="990" s="55" customFormat="1" x14ac:dyDescent="0.2"/>
    <row r="991" s="55" customFormat="1" x14ac:dyDescent="0.2"/>
    <row r="992" s="55" customFormat="1" x14ac:dyDescent="0.2"/>
    <row r="993" s="55" customFormat="1" x14ac:dyDescent="0.2"/>
    <row r="994" s="55" customFormat="1" x14ac:dyDescent="0.2"/>
    <row r="995" s="55" customFormat="1" x14ac:dyDescent="0.2"/>
    <row r="996" s="55" customFormat="1" x14ac:dyDescent="0.2"/>
    <row r="997" s="55" customFormat="1" x14ac:dyDescent="0.2"/>
    <row r="998" s="55" customFormat="1" x14ac:dyDescent="0.2"/>
    <row r="999" s="55" customFormat="1" x14ac:dyDescent="0.2"/>
    <row r="1000" s="55" customFormat="1" x14ac:dyDescent="0.2"/>
    <row r="1001" s="55" customFormat="1" x14ac:dyDescent="0.2"/>
    <row r="1002" s="55" customFormat="1" x14ac:dyDescent="0.2"/>
    <row r="1003" s="55" customFormat="1" x14ac:dyDescent="0.2"/>
    <row r="1004" s="55" customFormat="1" x14ac:dyDescent="0.2"/>
    <row r="1005" s="55" customFormat="1" x14ac:dyDescent="0.2"/>
    <row r="1006" s="55" customFormat="1" x14ac:dyDescent="0.2"/>
    <row r="1007" s="55" customFormat="1" x14ac:dyDescent="0.2"/>
    <row r="1008" s="55" customFormat="1" x14ac:dyDescent="0.2"/>
    <row r="1009" s="55" customFormat="1" x14ac:dyDescent="0.2"/>
    <row r="1010" s="55" customFormat="1" x14ac:dyDescent="0.2"/>
    <row r="1011" s="55" customFormat="1" x14ac:dyDescent="0.2"/>
    <row r="1012" s="55" customFormat="1" x14ac:dyDescent="0.2"/>
    <row r="1013" s="55" customFormat="1" x14ac:dyDescent="0.2"/>
    <row r="1014" s="55" customFormat="1" x14ac:dyDescent="0.2"/>
    <row r="1015" s="55" customFormat="1" x14ac:dyDescent="0.2"/>
    <row r="1016" s="55" customFormat="1" x14ac:dyDescent="0.2"/>
    <row r="1017" s="55" customFormat="1" x14ac:dyDescent="0.2"/>
    <row r="1018" s="55" customFormat="1" x14ac:dyDescent="0.2"/>
    <row r="1019" s="55" customFormat="1" x14ac:dyDescent="0.2"/>
    <row r="1020" s="55" customFormat="1" x14ac:dyDescent="0.2"/>
    <row r="1021" s="55" customFormat="1" x14ac:dyDescent="0.2"/>
    <row r="1022" s="55" customFormat="1" x14ac:dyDescent="0.2"/>
    <row r="1023" s="55" customFormat="1" x14ac:dyDescent="0.2"/>
    <row r="1024" s="55" customFormat="1" x14ac:dyDescent="0.2"/>
    <row r="1025" s="55" customFormat="1" x14ac:dyDescent="0.2"/>
    <row r="1026" s="55" customFormat="1" x14ac:dyDescent="0.2"/>
    <row r="1027" s="55" customFormat="1" x14ac:dyDescent="0.2"/>
    <row r="1028" s="55" customFormat="1" x14ac:dyDescent="0.2"/>
    <row r="1029" s="55" customFormat="1" x14ac:dyDescent="0.2"/>
    <row r="1030" s="55" customFormat="1" x14ac:dyDescent="0.2"/>
    <row r="1031" s="55" customFormat="1" x14ac:dyDescent="0.2"/>
    <row r="1032" s="55" customFormat="1" x14ac:dyDescent="0.2"/>
    <row r="1033" s="55" customFormat="1" x14ac:dyDescent="0.2"/>
    <row r="1034" s="55" customFormat="1" x14ac:dyDescent="0.2"/>
    <row r="1035" s="55" customFormat="1" x14ac:dyDescent="0.2"/>
    <row r="1036" s="55" customFormat="1" x14ac:dyDescent="0.2"/>
    <row r="1037" s="55" customFormat="1" x14ac:dyDescent="0.2"/>
    <row r="1038" s="55" customFormat="1" x14ac:dyDescent="0.2"/>
    <row r="1039" s="55" customFormat="1" x14ac:dyDescent="0.2"/>
    <row r="1040" s="55" customFormat="1" x14ac:dyDescent="0.2"/>
    <row r="1041" s="55" customFormat="1" x14ac:dyDescent="0.2"/>
    <row r="1042" s="55" customFormat="1" x14ac:dyDescent="0.2"/>
    <row r="1043" s="55" customFormat="1" x14ac:dyDescent="0.2"/>
    <row r="1044" s="55" customFormat="1" x14ac:dyDescent="0.2"/>
    <row r="1045" s="55" customFormat="1" x14ac:dyDescent="0.2"/>
    <row r="1046" s="55" customFormat="1" x14ac:dyDescent="0.2"/>
    <row r="1047" s="55" customFormat="1" x14ac:dyDescent="0.2"/>
    <row r="1048" s="55" customFormat="1" x14ac:dyDescent="0.2"/>
    <row r="1049" s="55" customFormat="1" x14ac:dyDescent="0.2"/>
    <row r="1050" s="55" customFormat="1" x14ac:dyDescent="0.2"/>
    <row r="1051" s="55" customFormat="1" x14ac:dyDescent="0.2"/>
    <row r="1052" s="55" customFormat="1" x14ac:dyDescent="0.2"/>
    <row r="1053" s="55" customFormat="1" x14ac:dyDescent="0.2"/>
    <row r="1054" s="55" customFormat="1" x14ac:dyDescent="0.2"/>
    <row r="1055" s="55" customFormat="1" x14ac:dyDescent="0.2"/>
    <row r="1056" s="55" customFormat="1" x14ac:dyDescent="0.2"/>
    <row r="1057" s="55" customFormat="1" x14ac:dyDescent="0.2"/>
    <row r="1058" s="55" customFormat="1" x14ac:dyDescent="0.2"/>
    <row r="1059" s="55" customFormat="1" x14ac:dyDescent="0.2"/>
    <row r="1060" s="55" customFormat="1" x14ac:dyDescent="0.2"/>
    <row r="1061" s="55" customFormat="1" x14ac:dyDescent="0.2"/>
    <row r="1062" s="55" customFormat="1" x14ac:dyDescent="0.2"/>
    <row r="1063" s="55" customFormat="1" x14ac:dyDescent="0.2"/>
    <row r="1064" s="55" customFormat="1" x14ac:dyDescent="0.2"/>
    <row r="1065" s="55" customFormat="1" x14ac:dyDescent="0.2"/>
    <row r="1066" s="55" customFormat="1" x14ac:dyDescent="0.2"/>
    <row r="1067" s="55" customFormat="1" x14ac:dyDescent="0.2"/>
    <row r="1068" s="55" customFormat="1" x14ac:dyDescent="0.2"/>
    <row r="1069" s="55" customFormat="1" x14ac:dyDescent="0.2"/>
    <row r="1070" s="55" customFormat="1" x14ac:dyDescent="0.2"/>
    <row r="1071" s="55" customFormat="1" x14ac:dyDescent="0.2"/>
    <row r="1072" s="55" customFormat="1" x14ac:dyDescent="0.2"/>
    <row r="1073" s="55" customFormat="1" x14ac:dyDescent="0.2"/>
    <row r="1074" s="55" customFormat="1" x14ac:dyDescent="0.2"/>
    <row r="1075" s="55" customFormat="1" x14ac:dyDescent="0.2"/>
    <row r="1076" s="55" customFormat="1" x14ac:dyDescent="0.2"/>
    <row r="1077" s="55" customFormat="1" x14ac:dyDescent="0.2"/>
    <row r="1078" s="55" customFormat="1" x14ac:dyDescent="0.2"/>
    <row r="1079" s="55" customFormat="1" x14ac:dyDescent="0.2"/>
    <row r="1080" s="55" customFormat="1" x14ac:dyDescent="0.2"/>
    <row r="1081" s="55" customFormat="1" x14ac:dyDescent="0.2"/>
    <row r="1082" s="55" customFormat="1" x14ac:dyDescent="0.2"/>
    <row r="1083" s="55" customFormat="1" x14ac:dyDescent="0.2"/>
    <row r="1084" s="55" customFormat="1" x14ac:dyDescent="0.2"/>
    <row r="1085" s="55" customFormat="1" x14ac:dyDescent="0.2"/>
    <row r="1086" s="55" customFormat="1" x14ac:dyDescent="0.2"/>
    <row r="1087" s="55" customFormat="1" x14ac:dyDescent="0.2"/>
    <row r="1088" s="55" customFormat="1" x14ac:dyDescent="0.2"/>
    <row r="1089" s="55" customFormat="1" x14ac:dyDescent="0.2"/>
    <row r="1090" s="55" customFormat="1" x14ac:dyDescent="0.2"/>
    <row r="1091" s="55" customFormat="1" x14ac:dyDescent="0.2"/>
    <row r="1092" s="55" customFormat="1" x14ac:dyDescent="0.2"/>
    <row r="1093" s="55" customFormat="1" x14ac:dyDescent="0.2"/>
    <row r="1094" s="55" customFormat="1" x14ac:dyDescent="0.2"/>
    <row r="1095" s="55" customFormat="1" x14ac:dyDescent="0.2"/>
    <row r="1096" s="55" customFormat="1" x14ac:dyDescent="0.2"/>
    <row r="1097" s="55" customFormat="1" x14ac:dyDescent="0.2"/>
    <row r="1098" s="55" customFormat="1" x14ac:dyDescent="0.2"/>
    <row r="1099" s="55" customFormat="1" x14ac:dyDescent="0.2"/>
    <row r="1100" s="55" customFormat="1" x14ac:dyDescent="0.2"/>
    <row r="1101" s="55" customFormat="1" x14ac:dyDescent="0.2"/>
    <row r="1102" s="55" customFormat="1" x14ac:dyDescent="0.2"/>
    <row r="1103" s="55" customFormat="1" x14ac:dyDescent="0.2"/>
    <row r="1104" s="55" customFormat="1" x14ac:dyDescent="0.2"/>
    <row r="1105" s="55" customFormat="1" x14ac:dyDescent="0.2"/>
    <row r="1106" s="55" customFormat="1" x14ac:dyDescent="0.2"/>
    <row r="1107" s="55" customFormat="1" x14ac:dyDescent="0.2"/>
    <row r="1108" s="55" customFormat="1" x14ac:dyDescent="0.2"/>
    <row r="1109" s="55" customFormat="1" x14ac:dyDescent="0.2"/>
    <row r="1110" s="55" customFormat="1" x14ac:dyDescent="0.2"/>
    <row r="1111" s="55" customFormat="1" x14ac:dyDescent="0.2"/>
    <row r="1112" s="55" customFormat="1" x14ac:dyDescent="0.2"/>
    <row r="1113" s="55" customFormat="1" x14ac:dyDescent="0.2"/>
    <row r="1114" s="55" customFormat="1" x14ac:dyDescent="0.2"/>
    <row r="1115" s="55" customFormat="1" x14ac:dyDescent="0.2"/>
    <row r="1116" s="55" customFormat="1" x14ac:dyDescent="0.2"/>
    <row r="1117" s="55" customFormat="1" x14ac:dyDescent="0.2"/>
    <row r="1118" s="55" customFormat="1" x14ac:dyDescent="0.2"/>
    <row r="1119" s="55" customFormat="1" x14ac:dyDescent="0.2"/>
    <row r="1120" s="55" customFormat="1" x14ac:dyDescent="0.2"/>
    <row r="1121" s="55" customFormat="1" x14ac:dyDescent="0.2"/>
    <row r="1122" s="55" customFormat="1" x14ac:dyDescent="0.2"/>
    <row r="1123" s="55" customFormat="1" x14ac:dyDescent="0.2"/>
    <row r="1124" s="55" customFormat="1" x14ac:dyDescent="0.2"/>
    <row r="1125" s="55" customFormat="1" x14ac:dyDescent="0.2"/>
    <row r="1126" s="55" customFormat="1" x14ac:dyDescent="0.2"/>
    <row r="1127" s="55" customFormat="1" x14ac:dyDescent="0.2"/>
    <row r="1128" s="55" customFormat="1" x14ac:dyDescent="0.2"/>
    <row r="1129" s="55" customFormat="1" x14ac:dyDescent="0.2"/>
    <row r="1130" s="55" customFormat="1" x14ac:dyDescent="0.2"/>
    <row r="1131" s="55" customFormat="1" x14ac:dyDescent="0.2"/>
    <row r="1132" s="55" customFormat="1" x14ac:dyDescent="0.2"/>
    <row r="1133" s="55" customFormat="1" x14ac:dyDescent="0.2"/>
    <row r="1134" s="55" customFormat="1" x14ac:dyDescent="0.2"/>
    <row r="1135" s="55" customFormat="1" x14ac:dyDescent="0.2"/>
    <row r="1136" s="55" customFormat="1" x14ac:dyDescent="0.2"/>
    <row r="1137" s="55" customFormat="1" x14ac:dyDescent="0.2"/>
    <row r="1138" s="55" customFormat="1" x14ac:dyDescent="0.2"/>
    <row r="1139" s="55" customFormat="1" x14ac:dyDescent="0.2"/>
    <row r="1140" s="55" customFormat="1" x14ac:dyDescent="0.2"/>
    <row r="1141" s="55" customFormat="1" x14ac:dyDescent="0.2"/>
    <row r="1142" s="55" customFormat="1" x14ac:dyDescent="0.2"/>
    <row r="1143" s="55" customFormat="1" x14ac:dyDescent="0.2"/>
    <row r="1144" s="55" customFormat="1" x14ac:dyDescent="0.2"/>
    <row r="1145" s="55" customFormat="1" x14ac:dyDescent="0.2"/>
    <row r="1146" s="55" customFormat="1" x14ac:dyDescent="0.2"/>
    <row r="1147" s="55" customFormat="1" x14ac:dyDescent="0.2"/>
    <row r="1148" s="55" customFormat="1" x14ac:dyDescent="0.2"/>
    <row r="1149" s="55" customFormat="1" x14ac:dyDescent="0.2"/>
    <row r="1150" s="55" customFormat="1" x14ac:dyDescent="0.2"/>
    <row r="1151" s="55" customFormat="1" x14ac:dyDescent="0.2"/>
    <row r="1152" s="55" customFormat="1" x14ac:dyDescent="0.2"/>
    <row r="1153" s="55" customFormat="1" x14ac:dyDescent="0.2"/>
    <row r="1154" s="55" customFormat="1" x14ac:dyDescent="0.2"/>
    <row r="1155" s="55" customFormat="1" x14ac:dyDescent="0.2"/>
    <row r="1156" s="55" customFormat="1" x14ac:dyDescent="0.2"/>
    <row r="1157" s="55" customFormat="1" x14ac:dyDescent="0.2"/>
    <row r="1158" s="55" customFormat="1" x14ac:dyDescent="0.2"/>
    <row r="1159" s="55" customFormat="1" x14ac:dyDescent="0.2"/>
    <row r="1160" s="55" customFormat="1" x14ac:dyDescent="0.2"/>
    <row r="1161" s="55" customFormat="1" x14ac:dyDescent="0.2"/>
    <row r="1162" s="55" customFormat="1" x14ac:dyDescent="0.2"/>
    <row r="1163" s="55" customFormat="1" x14ac:dyDescent="0.2"/>
    <row r="1164" s="55" customFormat="1" x14ac:dyDescent="0.2"/>
    <row r="1165" s="55" customFormat="1" x14ac:dyDescent="0.2"/>
    <row r="1166" s="55" customFormat="1" x14ac:dyDescent="0.2"/>
    <row r="1167" s="55" customFormat="1" x14ac:dyDescent="0.2"/>
    <row r="1168" s="55" customFormat="1" x14ac:dyDescent="0.2"/>
    <row r="1169" s="55" customFormat="1" x14ac:dyDescent="0.2"/>
    <row r="1170" s="55" customFormat="1" x14ac:dyDescent="0.2"/>
    <row r="1171" s="55" customFormat="1" x14ac:dyDescent="0.2"/>
    <row r="1172" s="55" customFormat="1" x14ac:dyDescent="0.2"/>
    <row r="1173" s="55" customFormat="1" x14ac:dyDescent="0.2"/>
    <row r="1174" s="55" customFormat="1" x14ac:dyDescent="0.2"/>
    <row r="1175" s="55" customFormat="1" x14ac:dyDescent="0.2"/>
    <row r="1176" s="55" customFormat="1" x14ac:dyDescent="0.2"/>
    <row r="1177" s="55" customFormat="1" x14ac:dyDescent="0.2"/>
    <row r="1178" s="55" customFormat="1" x14ac:dyDescent="0.2"/>
    <row r="1179" s="55" customFormat="1" x14ac:dyDescent="0.2"/>
    <row r="1180" s="55" customFormat="1" x14ac:dyDescent="0.2"/>
    <row r="1181" s="55" customFormat="1" x14ac:dyDescent="0.2"/>
    <row r="1182" s="55" customFormat="1" x14ac:dyDescent="0.2"/>
    <row r="1183" s="55" customFormat="1" x14ac:dyDescent="0.2"/>
    <row r="1184" s="55" customFormat="1" x14ac:dyDescent="0.2"/>
    <row r="1185" s="55" customFormat="1" x14ac:dyDescent="0.2"/>
    <row r="1186" s="55" customFormat="1" x14ac:dyDescent="0.2"/>
    <row r="1187" s="55" customFormat="1" x14ac:dyDescent="0.2"/>
    <row r="1188" s="55" customFormat="1" x14ac:dyDescent="0.2"/>
    <row r="1189" s="55" customFormat="1" x14ac:dyDescent="0.2"/>
    <row r="1190" s="55" customFormat="1" x14ac:dyDescent="0.2"/>
    <row r="1191" s="55" customFormat="1" x14ac:dyDescent="0.2"/>
    <row r="1192" s="55" customFormat="1" x14ac:dyDescent="0.2"/>
    <row r="1193" s="55" customFormat="1" x14ac:dyDescent="0.2"/>
    <row r="1194" s="55" customFormat="1" x14ac:dyDescent="0.2"/>
    <row r="1195" s="55" customFormat="1" x14ac:dyDescent="0.2"/>
    <row r="1196" s="55" customFormat="1" x14ac:dyDescent="0.2"/>
    <row r="1197" s="55" customFormat="1" x14ac:dyDescent="0.2"/>
    <row r="1198" s="55" customFormat="1" x14ac:dyDescent="0.2"/>
    <row r="1199" s="55" customFormat="1" x14ac:dyDescent="0.2"/>
    <row r="1200" s="55" customFormat="1" x14ac:dyDescent="0.2"/>
    <row r="1201" s="55" customFormat="1" x14ac:dyDescent="0.2"/>
    <row r="1202" s="55" customFormat="1" x14ac:dyDescent="0.2"/>
    <row r="1203" s="55" customFormat="1" x14ac:dyDescent="0.2"/>
    <row r="1204" s="55" customFormat="1" x14ac:dyDescent="0.2"/>
    <row r="1205" s="55" customFormat="1" x14ac:dyDescent="0.2"/>
    <row r="1206" s="55" customFormat="1" x14ac:dyDescent="0.2"/>
    <row r="1207" s="55" customFormat="1" x14ac:dyDescent="0.2"/>
    <row r="1208" s="55" customFormat="1" x14ac:dyDescent="0.2"/>
    <row r="1209" s="55" customFormat="1" x14ac:dyDescent="0.2"/>
    <row r="1210" s="55" customFormat="1" x14ac:dyDescent="0.2"/>
    <row r="1211" s="55" customFormat="1" x14ac:dyDescent="0.2"/>
    <row r="1212" s="55" customFormat="1" x14ac:dyDescent="0.2"/>
    <row r="1213" s="55" customFormat="1" x14ac:dyDescent="0.2"/>
    <row r="1214" s="55" customFormat="1" x14ac:dyDescent="0.2"/>
    <row r="1215" s="55" customFormat="1" x14ac:dyDescent="0.2"/>
    <row r="1216" s="55" customFormat="1" x14ac:dyDescent="0.2"/>
    <row r="1217" s="55" customFormat="1" x14ac:dyDescent="0.2"/>
    <row r="1218" s="55" customFormat="1" x14ac:dyDescent="0.2"/>
    <row r="1219" s="55" customFormat="1" x14ac:dyDescent="0.2"/>
    <row r="1220" s="55" customFormat="1" x14ac:dyDescent="0.2"/>
    <row r="1221" s="55" customFormat="1" x14ac:dyDescent="0.2"/>
    <row r="1222" s="55" customFormat="1" x14ac:dyDescent="0.2"/>
    <row r="1223" s="55" customFormat="1" x14ac:dyDescent="0.2"/>
    <row r="1224" s="55" customFormat="1" x14ac:dyDescent="0.2"/>
    <row r="1225" s="55" customFormat="1" x14ac:dyDescent="0.2"/>
    <row r="1226" s="55" customFormat="1" x14ac:dyDescent="0.2"/>
    <row r="1227" s="55" customFormat="1" x14ac:dyDescent="0.2"/>
    <row r="1228" s="55" customFormat="1" x14ac:dyDescent="0.2"/>
    <row r="1229" s="55" customFormat="1" x14ac:dyDescent="0.2"/>
    <row r="1230" s="55" customFormat="1" x14ac:dyDescent="0.2"/>
    <row r="1231" s="55" customFormat="1" x14ac:dyDescent="0.2"/>
    <row r="1232" s="55" customFormat="1" x14ac:dyDescent="0.2"/>
    <row r="1233" spans="1:3" s="55" customFormat="1" x14ac:dyDescent="0.2"/>
    <row r="1234" spans="1:3" s="55" customFormat="1" x14ac:dyDescent="0.2"/>
    <row r="1235" spans="1:3" s="55" customFormat="1" x14ac:dyDescent="0.2"/>
    <row r="1236" spans="1:3" s="55" customFormat="1" x14ac:dyDescent="0.2"/>
    <row r="1237" spans="1:3" s="55" customFormat="1" x14ac:dyDescent="0.2"/>
    <row r="1238" spans="1:3" s="55" customFormat="1" x14ac:dyDescent="0.2"/>
    <row r="1239" spans="1:3" s="55" customFormat="1" x14ac:dyDescent="0.2"/>
    <row r="1240" spans="1:3" s="55" customFormat="1" x14ac:dyDescent="0.2"/>
    <row r="1241" spans="1:3" s="55" customFormat="1" x14ac:dyDescent="0.2"/>
    <row r="1242" spans="1:3" s="55" customFormat="1" x14ac:dyDescent="0.2"/>
    <row r="1243" spans="1:3" x14ac:dyDescent="0.2">
      <c r="A1243" s="55"/>
      <c r="B1243" s="55"/>
      <c r="C1243" s="55"/>
    </row>
    <row r="1244" spans="1:3" x14ac:dyDescent="0.2">
      <c r="A1244" s="55"/>
      <c r="B1244" s="55"/>
      <c r="C1244" s="55"/>
    </row>
    <row r="1245" spans="1:3" x14ac:dyDescent="0.2">
      <c r="A1245" s="55"/>
      <c r="B1245" s="55"/>
      <c r="C1245" s="55"/>
    </row>
    <row r="1246" spans="1:3" x14ac:dyDescent="0.2">
      <c r="A1246" s="55"/>
      <c r="B1246" s="55"/>
      <c r="C1246" s="55"/>
    </row>
    <row r="1247" spans="1:3" x14ac:dyDescent="0.2">
      <c r="A1247" s="55"/>
      <c r="B1247" s="55"/>
      <c r="C1247" s="55"/>
    </row>
    <row r="1248" spans="1:3" x14ac:dyDescent="0.2">
      <c r="A1248" s="55"/>
      <c r="B1248" s="55"/>
      <c r="C1248" s="55"/>
    </row>
    <row r="1249" spans="1:3" x14ac:dyDescent="0.2">
      <c r="A1249" s="55"/>
      <c r="B1249" s="55"/>
      <c r="C1249" s="55"/>
    </row>
    <row r="1250" spans="1:3" x14ac:dyDescent="0.2">
      <c r="A1250" s="55"/>
      <c r="B1250" s="55"/>
      <c r="C1250" s="55"/>
    </row>
    <row r="1251" spans="1:3" x14ac:dyDescent="0.2">
      <c r="A1251" s="55"/>
      <c r="B1251" s="55"/>
      <c r="C1251" s="55"/>
    </row>
    <row r="1252" spans="1:3" x14ac:dyDescent="0.2">
      <c r="A1252" s="55"/>
      <c r="B1252" s="55"/>
      <c r="C1252" s="55"/>
    </row>
    <row r="1253" spans="1:3" x14ac:dyDescent="0.2">
      <c r="A1253" s="55"/>
      <c r="B1253" s="55"/>
      <c r="C1253" s="55"/>
    </row>
    <row r="1254" spans="1:3" x14ac:dyDescent="0.2">
      <c r="A1254" s="55"/>
      <c r="B1254" s="55"/>
      <c r="C1254" s="55"/>
    </row>
    <row r="1255" spans="1:3" x14ac:dyDescent="0.2">
      <c r="A1255" s="55"/>
      <c r="B1255" s="55"/>
      <c r="C1255" s="55"/>
    </row>
    <row r="1256" spans="1:3" x14ac:dyDescent="0.2">
      <c r="A1256" s="55"/>
      <c r="B1256" s="55"/>
      <c r="C1256" s="55"/>
    </row>
    <row r="1257" spans="1:3" x14ac:dyDescent="0.2">
      <c r="A1257" s="55"/>
      <c r="B1257" s="55"/>
      <c r="C1257" s="55"/>
    </row>
    <row r="1258" spans="1:3" x14ac:dyDescent="0.2">
      <c r="A1258" s="55"/>
      <c r="B1258" s="55"/>
      <c r="C1258" s="55"/>
    </row>
    <row r="1259" spans="1:3" x14ac:dyDescent="0.2">
      <c r="A1259" s="55"/>
      <c r="B1259" s="55"/>
      <c r="C1259" s="55"/>
    </row>
    <row r="1260" spans="1:3" x14ac:dyDescent="0.2">
      <c r="A1260" s="55"/>
      <c r="B1260" s="55"/>
      <c r="C1260" s="55"/>
    </row>
    <row r="1261" spans="1:3" x14ac:dyDescent="0.2">
      <c r="A1261" s="55"/>
      <c r="B1261" s="55"/>
      <c r="C1261" s="55"/>
    </row>
    <row r="1262" spans="1:3" x14ac:dyDescent="0.2">
      <c r="A1262" s="55"/>
      <c r="B1262" s="55"/>
      <c r="C1262" s="55"/>
    </row>
    <row r="1263" spans="1:3" x14ac:dyDescent="0.2">
      <c r="A1263" s="55"/>
      <c r="B1263" s="55"/>
      <c r="C1263" s="55"/>
    </row>
    <row r="1264" spans="1:3" x14ac:dyDescent="0.2">
      <c r="A1264" s="55"/>
      <c r="B1264" s="55"/>
      <c r="C1264" s="55"/>
    </row>
    <row r="1265" spans="1:3" x14ac:dyDescent="0.2">
      <c r="A1265" s="55"/>
      <c r="B1265" s="55"/>
      <c r="C1265" s="55"/>
    </row>
    <row r="1266" spans="1:3" x14ac:dyDescent="0.2">
      <c r="A1266" s="55"/>
      <c r="B1266" s="55"/>
      <c r="C1266" s="55"/>
    </row>
    <row r="1267" spans="1:3" x14ac:dyDescent="0.2">
      <c r="A1267" s="55"/>
      <c r="B1267" s="55"/>
      <c r="C1267" s="55"/>
    </row>
    <row r="1268" spans="1:3" x14ac:dyDescent="0.2">
      <c r="A1268" s="55"/>
      <c r="B1268" s="55"/>
      <c r="C1268" s="55"/>
    </row>
    <row r="1269" spans="1:3" x14ac:dyDescent="0.2">
      <c r="A1269" s="55"/>
      <c r="B1269" s="55"/>
      <c r="C1269" s="55"/>
    </row>
    <row r="1270" spans="1:3" x14ac:dyDescent="0.2">
      <c r="A1270" s="55"/>
      <c r="B1270" s="55"/>
      <c r="C1270" s="55"/>
    </row>
    <row r="1271" spans="1:3" x14ac:dyDescent="0.2">
      <c r="A1271" s="55"/>
      <c r="B1271" s="55"/>
      <c r="C1271" s="55"/>
    </row>
    <row r="1272" spans="1:3" x14ac:dyDescent="0.2">
      <c r="A1272" s="55"/>
      <c r="B1272" s="55"/>
      <c r="C1272" s="55"/>
    </row>
    <row r="1273" spans="1:3" x14ac:dyDescent="0.2">
      <c r="A1273" s="55"/>
      <c r="B1273" s="55"/>
      <c r="C1273" s="55"/>
    </row>
    <row r="1274" spans="1:3" x14ac:dyDescent="0.2">
      <c r="A1274" s="55"/>
      <c r="B1274" s="55"/>
      <c r="C1274" s="55"/>
    </row>
    <row r="1275" spans="1:3" x14ac:dyDescent="0.2">
      <c r="A1275" s="55"/>
      <c r="B1275" s="55"/>
      <c r="C1275" s="55"/>
    </row>
    <row r="1276" spans="1:3" x14ac:dyDescent="0.2">
      <c r="A1276" s="55"/>
      <c r="B1276" s="55"/>
      <c r="C1276" s="55"/>
    </row>
    <row r="1277" spans="1:3" x14ac:dyDescent="0.2">
      <c r="A1277" s="55"/>
      <c r="B1277" s="55"/>
      <c r="C1277" s="55"/>
    </row>
    <row r="1278" spans="1:3" x14ac:dyDescent="0.2">
      <c r="A1278" s="55"/>
      <c r="B1278" s="55"/>
      <c r="C1278" s="55"/>
    </row>
    <row r="1279" spans="1:3" x14ac:dyDescent="0.2">
      <c r="A1279" s="55"/>
      <c r="B1279" s="55"/>
      <c r="C1279" s="55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pans="1:3" x14ac:dyDescent="0.2">
      <c r="A1329" s="40"/>
      <c r="B1329" s="40"/>
      <c r="C1329" s="40"/>
    </row>
    <row r="1330" spans="1:3" x14ac:dyDescent="0.2">
      <c r="A1330" s="40"/>
      <c r="B1330" s="40"/>
      <c r="C1330" s="40"/>
    </row>
    <row r="1331" spans="1:3" x14ac:dyDescent="0.2">
      <c r="A1331" s="40"/>
      <c r="B1331" s="40"/>
      <c r="C1331" s="40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  <row r="7921" spans="1:3" x14ac:dyDescent="0.2">
      <c r="A7921" s="40"/>
      <c r="B7921" s="40"/>
      <c r="C7921" s="40"/>
    </row>
    <row r="7922" spans="1:3" x14ac:dyDescent="0.2">
      <c r="A7922" s="40"/>
      <c r="B7922" s="40"/>
      <c r="C7922" s="40"/>
    </row>
    <row r="7923" spans="1:3" x14ac:dyDescent="0.2">
      <c r="A7923" s="40"/>
      <c r="B7923" s="40"/>
      <c r="C7923" s="40"/>
    </row>
    <row r="7924" spans="1:3" x14ac:dyDescent="0.2">
      <c r="A7924" s="40"/>
      <c r="B7924" s="40"/>
      <c r="C7924" s="40"/>
    </row>
    <row r="7925" spans="1:3" x14ac:dyDescent="0.2">
      <c r="A7925" s="40"/>
      <c r="B7925" s="40"/>
      <c r="C7925" s="40"/>
    </row>
    <row r="7926" spans="1:3" x14ac:dyDescent="0.2">
      <c r="A7926" s="40"/>
      <c r="B7926" s="40"/>
      <c r="C7926" s="40"/>
    </row>
    <row r="7927" spans="1:3" x14ac:dyDescent="0.2">
      <c r="A7927" s="40"/>
      <c r="B7927" s="40"/>
      <c r="C7927" s="40"/>
    </row>
    <row r="7928" spans="1:3" x14ac:dyDescent="0.2">
      <c r="A7928" s="40"/>
      <c r="B7928" s="40"/>
      <c r="C7928" s="40"/>
    </row>
    <row r="7929" spans="1:3" x14ac:dyDescent="0.2">
      <c r="A7929" s="40"/>
      <c r="B7929" s="40"/>
      <c r="C7929" s="40"/>
    </row>
    <row r="7930" spans="1:3" x14ac:dyDescent="0.2">
      <c r="A7930" s="40"/>
      <c r="B7930" s="40"/>
      <c r="C7930" s="40"/>
    </row>
    <row r="7931" spans="1:3" x14ac:dyDescent="0.2">
      <c r="A7931" s="40"/>
      <c r="B7931" s="40"/>
      <c r="C7931" s="40"/>
    </row>
    <row r="7932" spans="1:3" x14ac:dyDescent="0.2">
      <c r="A7932" s="40"/>
      <c r="B7932" s="40"/>
      <c r="C7932" s="40"/>
    </row>
    <row r="7933" spans="1:3" x14ac:dyDescent="0.2">
      <c r="A7933" s="40"/>
      <c r="B7933" s="40"/>
      <c r="C7933" s="40"/>
    </row>
    <row r="7934" spans="1:3" x14ac:dyDescent="0.2">
      <c r="A7934" s="40"/>
      <c r="B7934" s="40"/>
      <c r="C7934" s="40"/>
    </row>
    <row r="7935" spans="1:3" x14ac:dyDescent="0.2">
      <c r="A7935" s="40"/>
      <c r="B7935" s="40"/>
      <c r="C7935" s="40"/>
    </row>
    <row r="7936" spans="1:3" x14ac:dyDescent="0.2">
      <c r="A7936" s="40"/>
      <c r="B7936" s="40"/>
      <c r="C7936" s="40"/>
    </row>
    <row r="7937" spans="1:3" x14ac:dyDescent="0.2">
      <c r="A7937" s="40"/>
      <c r="B7937" s="40"/>
      <c r="C7937" s="40"/>
    </row>
    <row r="7938" spans="1:3" x14ac:dyDescent="0.2">
      <c r="A7938" s="40"/>
      <c r="B7938" s="40"/>
      <c r="C7938" s="40"/>
    </row>
    <row r="7939" spans="1:3" x14ac:dyDescent="0.2">
      <c r="A7939" s="40"/>
      <c r="B7939" s="40"/>
      <c r="C7939" s="40"/>
    </row>
    <row r="7940" spans="1:3" x14ac:dyDescent="0.2">
      <c r="A7940" s="40"/>
      <c r="B7940" s="40"/>
      <c r="C7940" s="40"/>
    </row>
    <row r="7941" spans="1:3" x14ac:dyDescent="0.2">
      <c r="A7941" s="40"/>
      <c r="B7941" s="40"/>
      <c r="C7941" s="40"/>
    </row>
    <row r="7942" spans="1:3" x14ac:dyDescent="0.2">
      <c r="A7942" s="40"/>
      <c r="B7942" s="40"/>
      <c r="C7942" s="40"/>
    </row>
    <row r="7943" spans="1:3" x14ac:dyDescent="0.2">
      <c r="A7943" s="40"/>
      <c r="B7943" s="40"/>
      <c r="C7943" s="40"/>
    </row>
    <row r="7944" spans="1:3" x14ac:dyDescent="0.2">
      <c r="A7944" s="40"/>
      <c r="B7944" s="40"/>
      <c r="C7944" s="40"/>
    </row>
    <row r="7945" spans="1:3" x14ac:dyDescent="0.2">
      <c r="A7945" s="40"/>
      <c r="B7945" s="40"/>
      <c r="C7945" s="40"/>
    </row>
    <row r="7946" spans="1:3" x14ac:dyDescent="0.2">
      <c r="A7946" s="40"/>
      <c r="B7946" s="40"/>
      <c r="C7946" s="40"/>
    </row>
    <row r="7947" spans="1:3" x14ac:dyDescent="0.2">
      <c r="A7947" s="40"/>
      <c r="B7947" s="40"/>
      <c r="C7947" s="40"/>
    </row>
    <row r="7948" spans="1:3" x14ac:dyDescent="0.2">
      <c r="A7948" s="40"/>
      <c r="B7948" s="40"/>
      <c r="C7948" s="40"/>
    </row>
    <row r="7949" spans="1:3" x14ac:dyDescent="0.2">
      <c r="A7949" s="40"/>
      <c r="B7949" s="40"/>
      <c r="C7949" s="40"/>
    </row>
    <row r="7950" spans="1:3" x14ac:dyDescent="0.2">
      <c r="A7950" s="40"/>
      <c r="B7950" s="40"/>
      <c r="C7950" s="40"/>
    </row>
    <row r="7951" spans="1:3" x14ac:dyDescent="0.2">
      <c r="A7951" s="40"/>
      <c r="B7951" s="40"/>
      <c r="C7951" s="40"/>
    </row>
    <row r="7952" spans="1:3" x14ac:dyDescent="0.2">
      <c r="A7952" s="40"/>
      <c r="B7952" s="40"/>
      <c r="C7952" s="40"/>
    </row>
    <row r="7953" spans="1:3" x14ac:dyDescent="0.2">
      <c r="A7953" s="40"/>
      <c r="B7953" s="40"/>
      <c r="C7953" s="40"/>
    </row>
    <row r="7954" spans="1:3" x14ac:dyDescent="0.2">
      <c r="A7954" s="40"/>
      <c r="B7954" s="40"/>
      <c r="C7954" s="40"/>
    </row>
    <row r="7955" spans="1:3" x14ac:dyDescent="0.2">
      <c r="A7955" s="40"/>
      <c r="B7955" s="40"/>
      <c r="C7955" s="40"/>
    </row>
    <row r="7956" spans="1:3" x14ac:dyDescent="0.2">
      <c r="A7956" s="40"/>
      <c r="B7956" s="40"/>
      <c r="C7956" s="40"/>
    </row>
    <row r="7957" spans="1:3" x14ac:dyDescent="0.2">
      <c r="A7957" s="40"/>
      <c r="B7957" s="40"/>
      <c r="C7957" s="40"/>
    </row>
    <row r="7958" spans="1:3" x14ac:dyDescent="0.2">
      <c r="A7958" s="40"/>
      <c r="B7958" s="40"/>
      <c r="C7958" s="40"/>
    </row>
  </sheetData>
  <protectedRanges>
    <protectedRange sqref="A10" name="Raspon1"/>
  </protectedRanges>
  <pageMargins left="0.98425196850393704" right="0.19685039370078741" top="0.55118110236220474" bottom="0.5511811023622047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Matić</cp:lastModifiedBy>
  <cp:lastPrinted>2026-03-26T12:27:49Z</cp:lastPrinted>
  <dcterms:created xsi:type="dcterms:W3CDTF">2022-08-12T12:51:27Z</dcterms:created>
  <dcterms:modified xsi:type="dcterms:W3CDTF">2026-03-26T13:23:01Z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