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Javna nabava - najam printera\2026\"/>
    </mc:Choice>
  </mc:AlternateContent>
  <bookViews>
    <workbookView xWindow="-120" yWindow="-120" windowWidth="29040" windowHeight="15720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H36" i="1" s="1"/>
  <c r="I36" i="1" s="1"/>
  <c r="L66" i="1"/>
  <c r="G19" i="1" l="1"/>
  <c r="H19" i="1" s="1"/>
  <c r="I19" i="1" s="1"/>
  <c r="G20" i="1"/>
  <c r="H20" i="1" s="1"/>
  <c r="I20" i="1" s="1"/>
  <c r="G21" i="1"/>
  <c r="H21" i="1" s="1"/>
  <c r="I21" i="1" s="1"/>
  <c r="G22" i="1"/>
  <c r="H22" i="1" s="1"/>
  <c r="I22" i="1" s="1"/>
  <c r="G23" i="1"/>
  <c r="H23" i="1" s="1"/>
  <c r="I23" i="1" s="1"/>
  <c r="G24" i="1"/>
  <c r="H24" i="1" s="1"/>
  <c r="I24" i="1" s="1"/>
  <c r="G25" i="1"/>
  <c r="H25" i="1" s="1"/>
  <c r="I25" i="1" s="1"/>
  <c r="G26" i="1"/>
  <c r="H26" i="1" s="1"/>
  <c r="I26" i="1" s="1"/>
  <c r="G27" i="1"/>
  <c r="H27" i="1" s="1"/>
  <c r="I27" i="1" s="1"/>
  <c r="G28" i="1"/>
  <c r="H28" i="1" s="1"/>
  <c r="I28" i="1" s="1"/>
  <c r="I66" i="1" l="1"/>
  <c r="M66" i="1" s="1"/>
  <c r="M67" i="1" s="1"/>
  <c r="N66" i="1" l="1"/>
  <c r="G34" i="1"/>
  <c r="H34" i="1" s="1"/>
  <c r="I34" i="1" s="1"/>
  <c r="G33" i="1"/>
  <c r="H33" i="1" s="1"/>
  <c r="I33" i="1" s="1"/>
  <c r="G32" i="1"/>
  <c r="H32" i="1" s="1"/>
  <c r="I32" i="1" s="1"/>
  <c r="G31" i="1"/>
  <c r="H31" i="1" s="1"/>
  <c r="I31" i="1" s="1"/>
  <c r="I51" i="1"/>
  <c r="J51" i="1" s="1"/>
  <c r="N67" i="1" l="1"/>
  <c r="H73" i="1" s="1"/>
  <c r="J52" i="1"/>
  <c r="K51" i="1"/>
  <c r="K52" i="1" s="1"/>
  <c r="H72" i="1" s="1"/>
  <c r="G37" i="1"/>
  <c r="H37" i="1" s="1"/>
  <c r="I37" i="1" s="1"/>
  <c r="G35" i="1"/>
  <c r="H35" i="1" s="1"/>
  <c r="I35" i="1" s="1"/>
  <c r="G30" i="1"/>
  <c r="H30" i="1" s="1"/>
  <c r="I30" i="1" s="1"/>
  <c r="G29" i="1"/>
  <c r="H29" i="1" s="1"/>
  <c r="I29" i="1" s="1"/>
  <c r="G18" i="1"/>
  <c r="H18" i="1" s="1"/>
  <c r="I18" i="1" s="1"/>
  <c r="G17" i="1"/>
  <c r="H17" i="1" s="1"/>
  <c r="I17" i="1" s="1"/>
  <c r="H38" i="1" l="1"/>
  <c r="I38" i="1" s="1"/>
  <c r="H71" i="1" s="1"/>
  <c r="H74" i="1" s="1"/>
  <c r="H75" i="1" l="1"/>
  <c r="H76" i="1" s="1"/>
</calcChain>
</file>

<file path=xl/sharedStrings.xml><?xml version="1.0" encoding="utf-8"?>
<sst xmlns="http://schemas.openxmlformats.org/spreadsheetml/2006/main" count="102" uniqueCount="85">
  <si>
    <t>1.</t>
  </si>
  <si>
    <t>Okvirna količina ispisa, u stranicama, mjesečno</t>
  </si>
  <si>
    <t xml:space="preserve">Ponuditelj je obvezan popuniti sva polja u kojima je obvezan unos. </t>
  </si>
  <si>
    <t xml:space="preserve">Unos je obvezan u svim poljima označenim žutom bojom. </t>
  </si>
  <si>
    <t>Formulom se automatski izračunava cijena ponude, bez PDV-a i s PDV-om, prema stavkama.</t>
  </si>
  <si>
    <r>
      <t xml:space="preserve">A.          FIKSNI DIO / Najam uređaja - </t>
    </r>
    <r>
      <rPr>
        <sz val="11"/>
        <rFont val="Calibri"/>
        <family val="2"/>
        <charset val="238"/>
        <scheme val="minor"/>
      </rPr>
      <t>Kao cijena fiksnog dijela upisuje se jedinična cijena za mjesečni najam koji uključuje najam uređaja bez uključenih stranica ispisa.</t>
    </r>
  </si>
  <si>
    <r>
      <t xml:space="preserve">B.          VARIJABILNI DIO / Ispis  prema potrošnji – </t>
    </r>
    <r>
      <rPr>
        <sz val="11"/>
        <rFont val="Calibri"/>
        <family val="2"/>
        <charset val="238"/>
        <scheme val="minor"/>
      </rPr>
      <t xml:space="preserve">Kao cijena varijabilnog dijela upisuje se jedinična cijena za ispis stranice formata A4 za crno/bijeli ispis </t>
    </r>
  </si>
  <si>
    <t xml:space="preserve">A. FIKSNI DIO </t>
  </si>
  <si>
    <t>B.  VARIJABILNI DIO</t>
  </si>
  <si>
    <t>PDV, 25 %</t>
  </si>
  <si>
    <t>Model uređaja - printera</t>
  </si>
  <si>
    <t>Prilog 1.</t>
  </si>
  <si>
    <t>Mjesto i datum</t>
  </si>
  <si>
    <t>pečat i potpis ovlaštene osobe ponuditelja</t>
  </si>
  <si>
    <t>Redni broj - količina</t>
  </si>
  <si>
    <t>5 (3x4)</t>
  </si>
  <si>
    <t>6 (2+5)</t>
  </si>
  <si>
    <t>2.</t>
  </si>
  <si>
    <t>3.</t>
  </si>
  <si>
    <t>4.</t>
  </si>
  <si>
    <t>5.</t>
  </si>
  <si>
    <t>6.</t>
  </si>
  <si>
    <t>Način izračuna cijene ponude za TIP 1 :</t>
  </si>
  <si>
    <r>
      <t xml:space="preserve">A.          FIKSNI DIO / Najam uređaja - </t>
    </r>
    <r>
      <rPr>
        <sz val="11"/>
        <rFont val="Calibri"/>
        <family val="2"/>
        <charset val="238"/>
        <scheme val="minor"/>
      </rPr>
      <t>Kao cijena fiksnog dijela upisuje se jedinična cijena za mjesečni najam koji uključuje najam uređaja sa uključenih 2500 ,  stranica ispisa i neograničeno skeniranje.</t>
    </r>
  </si>
  <si>
    <r>
      <t xml:space="preserve">B.          VARIJABILNI DIO / Ispis  prema potrošnji – </t>
    </r>
    <r>
      <rPr>
        <sz val="11"/>
        <rFont val="Calibri"/>
        <family val="2"/>
        <charset val="238"/>
        <scheme val="minor"/>
      </rPr>
      <t>Kao cijena varijabilnog dijela upisuje se jedinična cijena za ispis stranice formata A4 za crno/bijeli ispis nakon prijeđenih 2500 stranica ispisa</t>
    </r>
  </si>
  <si>
    <t>Ispis stranice A3 se obračunava kao dvije stranice A4.</t>
  </si>
  <si>
    <t>Redni broj -Količina</t>
  </si>
  <si>
    <t>Model</t>
  </si>
  <si>
    <t>Količina uređaja (komada)</t>
  </si>
  <si>
    <t xml:space="preserve">A.  FIKSNI DIO </t>
  </si>
  <si>
    <t xml:space="preserve">B.  VARIJABILNI DIO </t>
  </si>
  <si>
    <t>Broj stranica uračunatih u mjesečni paušal</t>
  </si>
  <si>
    <t>Okvirni mjesečni broj nakon pređenih 2500 stranica</t>
  </si>
  <si>
    <t>7 (5x6)</t>
  </si>
  <si>
    <t>8 ( 3+7)</t>
  </si>
  <si>
    <t xml:space="preserve">1. </t>
  </si>
  <si>
    <t>Način izračuna cijene ponude za TIP 2:</t>
  </si>
  <si>
    <t>2) Ukupna cijena najma fotokopirnog uređaja TIPA 2, za 1 godinu</t>
  </si>
  <si>
    <t>7.</t>
  </si>
  <si>
    <t>8.</t>
  </si>
  <si>
    <t>9.</t>
  </si>
  <si>
    <t>10.</t>
  </si>
  <si>
    <t>Način izračuna cijene ponude za TIP 3:</t>
  </si>
  <si>
    <r>
      <t xml:space="preserve">B.          VARIJABILNI DIO / Ispis  prema potrošnji – </t>
    </r>
    <r>
      <rPr>
        <sz val="11"/>
        <rFont val="Calibri"/>
        <family val="2"/>
        <charset val="238"/>
        <scheme val="minor"/>
      </rPr>
      <t>Kao cijena varijabilnog dijela upisuje se jedinična cijena za ispis stranice formata A4 za ispis nakon prijeđenih 2500 stranica ispisa</t>
    </r>
  </si>
  <si>
    <t>3) Ukupna cijena najma fotokopirnog uređaja TIPA 3, za 1 godinu</t>
  </si>
  <si>
    <t>1) Ukupna cijena najma printera TIPA 1, za 1 godinu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</si>
  <si>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</si>
  <si>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</si>
  <si>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</si>
  <si>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</si>
  <si>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</si>
  <si>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</si>
  <si>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</si>
  <si>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</si>
  <si>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</si>
  <si>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</si>
  <si>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Ukupna cijena mjesečna- fiksni i varijabilni dio ( €, bez PDV-a)</t>
  </si>
  <si>
    <t xml:space="preserve">Ukupna cijena najma printera za 1 godinu   ( €, bez PDV-a) </t>
  </si>
  <si>
    <t>mjesečni trošak najma uređaja ( €, bez PDV-a)</t>
  </si>
  <si>
    <t>Jedinična cijena ispisa jedne stranice (  €, bez PDV-a)</t>
  </si>
  <si>
    <t xml:space="preserve">Ukupna mjesečna cijena ispisa - varijabilni dio ( €, bez PDV-a)  </t>
  </si>
  <si>
    <t>Ukupna cijena mjesečna - fiksni i varijabilni dio ( €, bez PDV-a)</t>
  </si>
  <si>
    <t xml:space="preserve">Ukupna cijena najma uređaja za 1 godinu   ( €, bez PDV-a) </t>
  </si>
  <si>
    <t>Mjesečni trošak najma uređaja ( €, bez PDV-a)</t>
  </si>
  <si>
    <t>Jedinična cijena ispisa jedne stranice nakon prijeđenih 2500 stranica (  €, bez PDV-a)</t>
  </si>
  <si>
    <t xml:space="preserve">Ukupna mijesečna cijena ispisa - varijabilni dio ( €, bez PDV-a)  </t>
  </si>
  <si>
    <t xml:space="preserve">UKUPNO (€, bez PDV-a) : </t>
  </si>
  <si>
    <t>Ukupna cijena ponude 1) + 2) +3) (€, bez PDV-a)</t>
  </si>
  <si>
    <t>Ukupna cijena ponude (€, s PDV-om)</t>
  </si>
  <si>
    <t>1) Predmet nabave: Najam multifunkcijskog uređaja - printera A4 (laserski) - novi ili rabljeni                  TIP 1</t>
  </si>
  <si>
    <t>2)  Predmet nabave: Najam multifunkcijskog uređaja- fotokopirni aparat A3/A4 ( laserski), samostojeći na kotačima, c/b - novi ili rabljeni    TIP 2</t>
  </si>
  <si>
    <t>B.  VARIJABILNI DIO (crno bijeli ispis)</t>
  </si>
  <si>
    <t>10 (8x9)</t>
  </si>
  <si>
    <t>8 ( 3+7+10)</t>
  </si>
  <si>
    <t>Jedinična cijena ispisa jedne stranice u boji (  €, bez PDV-a)</t>
  </si>
  <si>
    <t>Okvirni mjesečni broj ispisa stranica u boji</t>
  </si>
  <si>
    <t xml:space="preserve">Ukupna mijesečna cijena ispisa u boji ( €, bez PDV-a)  </t>
  </si>
  <si>
    <t>9 (8x12)</t>
  </si>
  <si>
    <t>7 (6x12)</t>
  </si>
  <si>
    <t>C.  VARIJABILNI DIO  (ispis u boji)</t>
  </si>
  <si>
    <t>3)  Predmet nabave: Najam multifunkcijskog uređaja- fotokopirni aparat A3/A4 ( laserski), samostojeći na kotačima, u boji - novi ili rabljeni    TIP 3</t>
  </si>
  <si>
    <t>TROŠKOVNIK</t>
  </si>
  <si>
    <r>
      <t xml:space="preserve">C.          VARIJABILNI DIO / Ispis  prema potrošnji – </t>
    </r>
    <r>
      <rPr>
        <sz val="11"/>
        <rFont val="Calibri"/>
        <family val="2"/>
        <charset val="238"/>
        <scheme val="minor"/>
      </rPr>
      <t>Kao cijena varijabilnog dijela upisuje se jedinična cijena za ispis stranice formata A4 u boji</t>
    </r>
  </si>
  <si>
    <t>21.</t>
  </si>
  <si>
    <t xml:space="preserve">UKUPNO najam za 21 printera (€, bez PDV-a):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</si>
</sst>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* #,##0.00\ &quot;kn&quot;_-;\-* #,##0.00\ &quot;kn&quot;_-;_-* &quot;-&quot;??\ &quot;kn&quot;_-;_-@_-"/>
    <numFmt numFmtId="43" formatCode="_-* #,##0.00_-;\-* #,##0.00_-;_-* &quot;-&quot;??_-;_-@_-"/>
    <numFmt numFmtId="164" formatCode="#,##0.00\ &quot;kn&quot;"/>
    <numFmt numFmtId="165" formatCode="#,##0.00\ [$€-1]"/>
    <numFmt numFmtId="166" formatCode="_-[$€-2]\ * #,##0.00_-;\-[$€-2]\ * #,##0.00_-;_-[$€-2]\ * &quot;-&quot;??_-;_-@_-"/>
    <numFmt numFmtId="167" formatCode="_-[$€-2]\ * #,##0.0000_-;\-[$€-2]\ * #,##0.0000_-;_-[$€-2]\ * &quot;-&quot;??_-;_-@_-"/>
    <numFmt numFmtId="168" formatCode="_-* #,##0.000\ [$€-484]_-;\-* #,##0.000\ [$€-484]_-;_-* &quot;-&quot;???\ [$€-484]_-;_-@_-"/>
    <numFmt numFmtId="169" formatCode="_-* #,##0.000\ [$€-1007]_-;\-* #,##0.000\ [$€-1007]_-;_-* &quot;-&quot;???\ [$€-1007]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Alignment="1">
      <alignment horizontal="center"/>
    </xf>
    <xf numFmtId="0" fontId="0" fillId="2" borderId="4" xfId="0" applyFill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/>
    <xf numFmtId="0" fontId="0" fillId="0" borderId="0" xfId="0" applyAlignment="1">
      <alignment wrapText="1"/>
    </xf>
    <xf numFmtId="0" fontId="1" fillId="4" borderId="0" xfId="0" applyFont="1" applyFill="1"/>
    <xf numFmtId="0" fontId="0" fillId="4" borderId="0" xfId="0" applyFill="1" applyAlignment="1">
      <alignment wrapText="1"/>
    </xf>
    <xf numFmtId="0" fontId="0" fillId="7" borderId="5" xfId="0" applyFill="1" applyBorder="1" applyAlignment="1" applyProtection="1">
      <alignment vertical="center" wrapText="1"/>
      <protection locked="0"/>
    </xf>
    <xf numFmtId="0" fontId="1" fillId="0" borderId="18" xfId="0" applyFont="1" applyBorder="1" applyAlignment="1">
      <alignment horizontal="center" vertical="center" wrapText="1"/>
    </xf>
    <xf numFmtId="0" fontId="0" fillId="0" borderId="19" xfId="0" applyBorder="1"/>
    <xf numFmtId="0" fontId="1" fillId="0" borderId="0" xfId="0" applyFont="1"/>
    <xf numFmtId="0" fontId="6" fillId="0" borderId="0" xfId="0" applyFont="1" applyAlignment="1">
      <alignment horizontal="right"/>
    </xf>
    <xf numFmtId="0" fontId="1" fillId="0" borderId="1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3" fontId="0" fillId="2" borderId="5" xfId="0" applyNumberFormat="1" applyFill="1" applyBorder="1" applyAlignment="1">
      <alignment vertical="center" wrapText="1"/>
    </xf>
    <xf numFmtId="0" fontId="0" fillId="2" borderId="33" xfId="0" applyFill="1" applyBorder="1" applyAlignment="1">
      <alignment vertical="center" wrapText="1"/>
    </xf>
    <xf numFmtId="0" fontId="0" fillId="7" borderId="1" xfId="0" applyFill="1" applyBorder="1" applyAlignment="1" applyProtection="1">
      <alignment vertical="center" wrapText="1"/>
      <protection locked="0"/>
    </xf>
    <xf numFmtId="3" fontId="0" fillId="2" borderId="1" xfId="0" applyNumberForma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0" fillId="0" borderId="7" xfId="0" applyBorder="1"/>
    <xf numFmtId="0" fontId="0" fillId="0" borderId="15" xfId="0" applyBorder="1"/>
    <xf numFmtId="0" fontId="1" fillId="0" borderId="0" xfId="0" applyFont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0" borderId="0" xfId="0" applyFont="1" applyAlignment="1" applyProtection="1">
      <alignment wrapText="1"/>
      <protection locked="0"/>
    </xf>
    <xf numFmtId="0" fontId="0" fillId="0" borderId="0" xfId="0" applyAlignment="1">
      <alignment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0" fillId="0" borderId="46" xfId="0" applyBorder="1" applyAlignment="1">
      <alignment horizontal="center" vertical="center"/>
    </xf>
    <xf numFmtId="0" fontId="0" fillId="7" borderId="47" xfId="0" applyFill="1" applyBorder="1" applyAlignment="1" applyProtection="1">
      <alignment vertical="center" wrapText="1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0" fillId="2" borderId="47" xfId="0" applyFill="1" applyBorder="1" applyAlignment="1">
      <alignment horizontal="center" vertical="center"/>
    </xf>
    <xf numFmtId="165" fontId="0" fillId="3" borderId="12" xfId="0" applyNumberFormat="1" applyFill="1" applyBorder="1" applyAlignment="1">
      <alignment vertical="center" wrapText="1"/>
    </xf>
    <xf numFmtId="165" fontId="0" fillId="3" borderId="19" xfId="0" applyNumberFormat="1" applyFill="1" applyBorder="1"/>
    <xf numFmtId="165" fontId="0" fillId="0" borderId="23" xfId="0" applyNumberFormat="1" applyBorder="1"/>
    <xf numFmtId="165" fontId="0" fillId="6" borderId="6" xfId="0" applyNumberFormat="1" applyFill="1" applyBorder="1"/>
    <xf numFmtId="165" fontId="0" fillId="6" borderId="29" xfId="0" applyNumberFormat="1" applyFill="1" applyBorder="1"/>
    <xf numFmtId="165" fontId="0" fillId="2" borderId="47" xfId="0" applyNumberFormat="1" applyFill="1" applyBorder="1" applyAlignment="1">
      <alignment horizontal="right" vertical="center"/>
    </xf>
    <xf numFmtId="165" fontId="0" fillId="2" borderId="48" xfId="0" applyNumberFormat="1" applyFill="1" applyBorder="1" applyAlignment="1">
      <alignment vertical="center"/>
    </xf>
    <xf numFmtId="165" fontId="1" fillId="6" borderId="52" xfId="0" applyNumberFormat="1" applyFont="1" applyFill="1" applyBorder="1" applyAlignment="1">
      <alignment vertical="center"/>
    </xf>
    <xf numFmtId="165" fontId="1" fillId="6" borderId="53" xfId="0" applyNumberFormat="1" applyFont="1" applyFill="1" applyBorder="1" applyAlignment="1">
      <alignment vertical="center"/>
    </xf>
    <xf numFmtId="167" fontId="0" fillId="7" borderId="5" xfId="0" applyNumberFormat="1" applyFill="1" applyBorder="1" applyAlignment="1">
      <alignment vertical="center" wrapText="1"/>
    </xf>
    <xf numFmtId="166" fontId="0" fillId="7" borderId="12" xfId="0" applyNumberFormat="1" applyFill="1" applyBorder="1" applyAlignment="1" applyProtection="1">
      <alignment vertical="center" wrapText="1"/>
      <protection locked="0"/>
    </xf>
    <xf numFmtId="166" fontId="0" fillId="7" borderId="47" xfId="1" applyNumberFormat="1" applyFont="1" applyFill="1" applyBorder="1" applyAlignment="1" applyProtection="1">
      <alignment vertical="center"/>
      <protection locked="0"/>
    </xf>
    <xf numFmtId="169" fontId="0" fillId="7" borderId="47" xfId="2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60" xfId="0" applyBorder="1" applyAlignment="1">
      <alignment horizontal="center" vertical="center"/>
    </xf>
    <xf numFmtId="0" fontId="0" fillId="7" borderId="61" xfId="0" applyFill="1" applyBorder="1" applyAlignment="1" applyProtection="1">
      <alignment vertical="center" wrapText="1"/>
      <protection locked="0"/>
    </xf>
    <xf numFmtId="0" fontId="1" fillId="2" borderId="61" xfId="0" applyFont="1" applyFill="1" applyBorder="1" applyAlignment="1" applyProtection="1">
      <alignment horizontal="center" vertical="center" wrapText="1"/>
      <protection locked="0"/>
    </xf>
    <xf numFmtId="166" fontId="0" fillId="7" borderId="61" xfId="0" applyNumberFormat="1" applyFill="1" applyBorder="1" applyAlignment="1" applyProtection="1">
      <alignment vertical="center"/>
      <protection locked="0"/>
    </xf>
    <xf numFmtId="0" fontId="0" fillId="2" borderId="61" xfId="0" applyFill="1" applyBorder="1" applyAlignment="1">
      <alignment horizontal="center" vertical="center"/>
    </xf>
    <xf numFmtId="168" fontId="0" fillId="7" borderId="61" xfId="2" applyNumberFormat="1" applyFont="1" applyFill="1" applyBorder="1" applyAlignment="1" applyProtection="1">
      <alignment horizontal="center" vertical="center"/>
      <protection locked="0"/>
    </xf>
    <xf numFmtId="165" fontId="0" fillId="2" borderId="61" xfId="0" applyNumberFormat="1" applyFill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0" xfId="0"/>
    <xf numFmtId="4" fontId="2" fillId="5" borderId="56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8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20" xfId="0" applyFont="1" applyBorder="1" applyAlignment="1">
      <alignment horizontal="left" vertical="center" wrapText="1"/>
    </xf>
    <xf numFmtId="0" fontId="6" fillId="0" borderId="21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9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7" fillId="0" borderId="20" xfId="0" applyFont="1" applyBorder="1" applyAlignment="1" applyProtection="1">
      <alignment horizontal="right" vertical="center" wrapText="1"/>
      <protection locked="0"/>
    </xf>
    <xf numFmtId="0" fontId="7" fillId="0" borderId="21" xfId="0" applyFont="1" applyBorder="1" applyAlignment="1" applyProtection="1">
      <alignment horizontal="right" vertical="center" wrapText="1"/>
      <protection locked="0"/>
    </xf>
    <xf numFmtId="0" fontId="7" fillId="0" borderId="26" xfId="0" applyFont="1" applyBorder="1" applyAlignment="1" applyProtection="1">
      <alignment horizontal="right" vertical="center" wrapText="1"/>
      <protection locked="0"/>
    </xf>
    <xf numFmtId="4" fontId="2" fillId="8" borderId="54" xfId="0" applyNumberFormat="1" applyFont="1" applyFill="1" applyBorder="1" applyAlignment="1" applyProtection="1">
      <alignment horizontal="right" vertical="center" wrapText="1"/>
      <protection locked="0"/>
    </xf>
    <xf numFmtId="4" fontId="2" fillId="8" borderId="7" xfId="0" applyNumberFormat="1" applyFont="1" applyFill="1" applyBorder="1" applyAlignment="1" applyProtection="1">
      <alignment horizontal="right" vertical="center" wrapText="1"/>
      <protection locked="0"/>
    </xf>
    <xf numFmtId="4" fontId="2" fillId="8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6" xfId="0" applyFont="1" applyBorder="1" applyAlignment="1">
      <alignment horizontal="right" vertical="center" wrapText="1"/>
    </xf>
    <xf numFmtId="0" fontId="1" fillId="0" borderId="7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17" xfId="0" applyBorder="1" applyAlignment="1">
      <alignment vertical="center" wrapText="1"/>
    </xf>
    <xf numFmtId="0" fontId="6" fillId="3" borderId="58" xfId="0" applyFont="1" applyFill="1" applyBorder="1" applyAlignment="1" applyProtection="1">
      <alignment horizontal="left" vertical="center" wrapText="1"/>
      <protection locked="0"/>
    </xf>
    <xf numFmtId="0" fontId="7" fillId="0" borderId="55" xfId="0" applyFont="1" applyBorder="1" applyAlignment="1" applyProtection="1">
      <alignment horizontal="right" vertical="center" wrapText="1"/>
      <protection locked="0"/>
    </xf>
    <xf numFmtId="0" fontId="7" fillId="0" borderId="9" xfId="0" applyFont="1" applyBorder="1" applyAlignment="1" applyProtection="1">
      <alignment horizontal="right" vertical="center" wrapText="1"/>
      <protection locked="0"/>
    </xf>
    <xf numFmtId="0" fontId="7" fillId="0" borderId="40" xfId="0" applyFont="1" applyBorder="1" applyAlignment="1" applyProtection="1">
      <alignment horizontal="right" vertical="center" wrapText="1"/>
      <protection locked="0"/>
    </xf>
    <xf numFmtId="0" fontId="6" fillId="0" borderId="55" xfId="0" applyFont="1" applyBorder="1" applyAlignment="1" applyProtection="1">
      <alignment horizontal="right" vertical="center" wrapText="1"/>
      <protection locked="0"/>
    </xf>
    <xf numFmtId="0" fontId="6" fillId="0" borderId="9" xfId="0" applyFont="1" applyBorder="1" applyAlignment="1" applyProtection="1">
      <alignment horizontal="right" vertical="center" wrapText="1"/>
      <protection locked="0"/>
    </xf>
    <xf numFmtId="0" fontId="6" fillId="0" borderId="40" xfId="0" applyFont="1" applyBorder="1" applyAlignment="1" applyProtection="1">
      <alignment horizontal="right" vertical="center" wrapText="1"/>
      <protection locked="0"/>
    </xf>
    <xf numFmtId="4" fontId="2" fillId="5" borderId="27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1" xfId="0" applyNumberFormat="1" applyFont="1" applyFill="1" applyBorder="1" applyAlignment="1" applyProtection="1">
      <alignment horizontal="right" vertical="center" wrapText="1"/>
      <protection locked="0"/>
    </xf>
    <xf numFmtId="4" fontId="2" fillId="5" borderId="22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56" xfId="0" applyFont="1" applyBorder="1" applyAlignment="1" applyProtection="1">
      <alignment horizontal="right" vertical="center" wrapText="1"/>
      <protection locked="0"/>
    </xf>
    <xf numFmtId="0" fontId="7" fillId="0" borderId="18" xfId="0" applyFont="1" applyBorder="1" applyAlignment="1" applyProtection="1">
      <alignment horizontal="right" vertical="center" wrapText="1"/>
      <protection locked="0"/>
    </xf>
    <xf numFmtId="0" fontId="7" fillId="0" borderId="57" xfId="0" applyFont="1" applyBorder="1" applyAlignment="1" applyProtection="1">
      <alignment horizontal="right" vertical="center" wrapText="1"/>
      <protection locked="0"/>
    </xf>
    <xf numFmtId="4" fontId="8" fillId="5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9" xfId="0" applyNumberFormat="1" applyFont="1" applyFill="1" applyBorder="1" applyAlignment="1" applyProtection="1">
      <alignment horizontal="right" vertical="center" wrapText="1"/>
      <protection locked="0"/>
    </xf>
    <xf numFmtId="4" fontId="8" fillId="5" borderId="28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6" xfId="0" applyFont="1" applyBorder="1" applyAlignment="1" applyProtection="1">
      <alignment horizontal="right" vertical="center" wrapText="1"/>
      <protection locked="0"/>
    </xf>
    <xf numFmtId="0" fontId="9" fillId="0" borderId="7" xfId="0" applyFont="1" applyBorder="1" applyAlignment="1" applyProtection="1">
      <alignment horizontal="right" vertical="center" wrapText="1"/>
      <protection locked="0"/>
    </xf>
    <xf numFmtId="0" fontId="9" fillId="0" borderId="15" xfId="0" applyFont="1" applyBorder="1" applyAlignment="1" applyProtection="1">
      <alignment horizontal="right" vertical="center" wrapText="1"/>
      <protection locked="0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1" fillId="0" borderId="49" xfId="0" applyFont="1" applyBorder="1" applyAlignment="1">
      <alignment horizontal="right" vertical="center" wrapText="1"/>
    </xf>
    <xf numFmtId="0" fontId="0" fillId="0" borderId="50" xfId="0" applyBorder="1" applyAlignment="1">
      <alignment horizontal="right" vertical="center" wrapText="1"/>
    </xf>
    <xf numFmtId="0" fontId="0" fillId="0" borderId="51" xfId="0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9"/>
  <sheetViews>
    <sheetView tabSelected="1" zoomScale="115" zoomScaleNormal="115" workbookViewId="0">
      <selection activeCell="Q64" sqref="Q64"/>
    </sheetView>
  </sheetViews>
  <sheetFormatPr defaultColWidth="8.85546875" defaultRowHeight="15" x14ac:dyDescent="0.25"/>
  <cols>
    <col min="1" max="1" width="3.7109375" customWidth="1"/>
    <col min="2" max="2" width="7.42578125" customWidth="1"/>
    <col min="3" max="3" width="21.7109375" customWidth="1"/>
    <col min="4" max="4" width="14" customWidth="1"/>
    <col min="5" max="14" width="14.28515625" customWidth="1"/>
  </cols>
  <sheetData>
    <row r="1" spans="1:11" ht="15.75" x14ac:dyDescent="0.25">
      <c r="J1" s="17" t="s">
        <v>11</v>
      </c>
    </row>
    <row r="2" spans="1:11" ht="32.450000000000003" customHeight="1" x14ac:dyDescent="0.35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1" ht="12.75" customHeight="1" x14ac:dyDescent="0.3">
      <c r="F3" s="5"/>
    </row>
    <row r="4" spans="1:11" x14ac:dyDescent="0.25">
      <c r="A4" s="9" t="s">
        <v>2</v>
      </c>
      <c r="B4" s="10"/>
    </row>
    <row r="5" spans="1:11" x14ac:dyDescent="0.25">
      <c r="A5" s="11" t="s">
        <v>3</v>
      </c>
      <c r="B5" s="12"/>
    </row>
    <row r="6" spans="1:11" x14ac:dyDescent="0.25">
      <c r="A6" t="s">
        <v>4</v>
      </c>
    </row>
    <row r="7" spans="1:11" ht="6" customHeight="1" x14ac:dyDescent="0.25"/>
    <row r="8" spans="1:11" x14ac:dyDescent="0.25">
      <c r="A8" s="16" t="s">
        <v>22</v>
      </c>
      <c r="B8" s="16"/>
      <c r="C8" s="16"/>
      <c r="D8" s="16"/>
    </row>
    <row r="9" spans="1:11" x14ac:dyDescent="0.25">
      <c r="A9" s="79" t="s">
        <v>5</v>
      </c>
      <c r="B9" s="79"/>
      <c r="C9" s="79"/>
      <c r="D9" s="79"/>
      <c r="E9" s="79"/>
      <c r="F9" s="79"/>
      <c r="G9" s="109"/>
      <c r="H9" s="109"/>
      <c r="I9" s="109"/>
      <c r="J9" s="109"/>
    </row>
    <row r="10" spans="1:11" x14ac:dyDescent="0.25">
      <c r="A10" s="79" t="s">
        <v>6</v>
      </c>
      <c r="B10" s="79"/>
      <c r="C10" s="79"/>
      <c r="D10" s="79"/>
      <c r="E10" s="79"/>
      <c r="F10" s="79"/>
      <c r="G10" s="109"/>
      <c r="H10" s="109"/>
      <c r="I10" s="109"/>
      <c r="J10" s="109"/>
      <c r="K10" s="109"/>
    </row>
    <row r="11" spans="1:11" ht="12" customHeight="1" x14ac:dyDescent="0.3"/>
    <row r="12" spans="1:11" thickBot="1" x14ac:dyDescent="0.35">
      <c r="B12" s="3"/>
      <c r="C12" s="3"/>
      <c r="D12" s="3"/>
      <c r="E12" s="3"/>
      <c r="F12" s="3"/>
      <c r="G12" s="3"/>
      <c r="H12" s="3"/>
      <c r="I12" s="4"/>
    </row>
    <row r="13" spans="1:11" ht="21.75" customHeight="1" thickBot="1" x14ac:dyDescent="0.3">
      <c r="B13" s="25" t="s">
        <v>69</v>
      </c>
      <c r="C13" s="26"/>
      <c r="D13" s="26"/>
      <c r="E13" s="26"/>
      <c r="F13" s="26"/>
      <c r="G13" s="26"/>
      <c r="H13" s="26"/>
      <c r="I13" s="27"/>
    </row>
    <row r="14" spans="1:11" x14ac:dyDescent="0.25">
      <c r="B14" s="123" t="s">
        <v>14</v>
      </c>
      <c r="C14" s="136" t="s">
        <v>10</v>
      </c>
      <c r="D14" s="24" t="s">
        <v>7</v>
      </c>
      <c r="E14" s="138" t="s">
        <v>8</v>
      </c>
      <c r="F14" s="121"/>
      <c r="G14" s="122"/>
      <c r="H14" s="139" t="s">
        <v>56</v>
      </c>
      <c r="I14" s="141" t="s">
        <v>57</v>
      </c>
      <c r="J14" s="142"/>
    </row>
    <row r="15" spans="1:11" ht="78.599999999999994" customHeight="1" x14ac:dyDescent="0.25">
      <c r="B15" s="124"/>
      <c r="C15" s="137"/>
      <c r="D15" s="19" t="s">
        <v>58</v>
      </c>
      <c r="E15" s="6" t="s">
        <v>1</v>
      </c>
      <c r="F15" s="6" t="s">
        <v>59</v>
      </c>
      <c r="G15" s="18" t="s">
        <v>60</v>
      </c>
      <c r="H15" s="140"/>
      <c r="I15" s="116"/>
      <c r="J15" s="142"/>
    </row>
    <row r="16" spans="1:11" ht="15.75" thickBot="1" x14ac:dyDescent="0.3">
      <c r="B16" s="135"/>
      <c r="C16" s="7">
        <v>1</v>
      </c>
      <c r="D16" s="8">
        <v>2</v>
      </c>
      <c r="E16" s="7">
        <v>3</v>
      </c>
      <c r="F16" s="7">
        <v>4</v>
      </c>
      <c r="G16" s="8" t="s">
        <v>15</v>
      </c>
      <c r="H16" s="14" t="s">
        <v>16</v>
      </c>
      <c r="I16" s="29" t="s">
        <v>78</v>
      </c>
      <c r="J16" s="28"/>
    </row>
    <row r="17" spans="2:10" x14ac:dyDescent="0.25">
      <c r="B17" s="2" t="s">
        <v>0</v>
      </c>
      <c r="C17" s="13"/>
      <c r="D17" s="57"/>
      <c r="E17" s="20">
        <v>3500</v>
      </c>
      <c r="F17" s="56"/>
      <c r="G17" s="47">
        <f t="shared" ref="G17:G37" si="0">E17*F17</f>
        <v>0</v>
      </c>
      <c r="H17" s="48">
        <f>SUM(D17+G17)</f>
        <v>0</v>
      </c>
      <c r="I17" s="49">
        <f>SUM(H17*12)</f>
        <v>0</v>
      </c>
      <c r="J17" s="4"/>
    </row>
    <row r="18" spans="2:10" x14ac:dyDescent="0.25">
      <c r="B18" s="21" t="s">
        <v>17</v>
      </c>
      <c r="C18" s="22"/>
      <c r="D18" s="57"/>
      <c r="E18" s="23">
        <v>3500</v>
      </c>
      <c r="F18" s="56"/>
      <c r="G18" s="47">
        <f t="shared" si="0"/>
        <v>0</v>
      </c>
      <c r="H18" s="48">
        <f t="shared" ref="H18:H37" si="1">SUM(D18+G18)</f>
        <v>0</v>
      </c>
      <c r="I18" s="49">
        <f t="shared" ref="I18:I38" si="2">SUM(H18*12)</f>
        <v>0</v>
      </c>
      <c r="J18" s="4"/>
    </row>
    <row r="19" spans="2:10" x14ac:dyDescent="0.25">
      <c r="B19" s="21" t="s">
        <v>18</v>
      </c>
      <c r="C19" s="13"/>
      <c r="D19" s="57"/>
      <c r="E19" s="23">
        <v>2900</v>
      </c>
      <c r="F19" s="56"/>
      <c r="G19" s="47">
        <f t="shared" si="0"/>
        <v>0</v>
      </c>
      <c r="H19" s="48">
        <f t="shared" si="1"/>
        <v>0</v>
      </c>
      <c r="I19" s="49">
        <f t="shared" si="2"/>
        <v>0</v>
      </c>
      <c r="J19" s="4"/>
    </row>
    <row r="20" spans="2:10" x14ac:dyDescent="0.25">
      <c r="B20" s="21" t="s">
        <v>19</v>
      </c>
      <c r="C20" s="13"/>
      <c r="D20" s="57"/>
      <c r="E20" s="23">
        <v>2300</v>
      </c>
      <c r="F20" s="56"/>
      <c r="G20" s="47">
        <f t="shared" si="0"/>
        <v>0</v>
      </c>
      <c r="H20" s="48">
        <f t="shared" si="1"/>
        <v>0</v>
      </c>
      <c r="I20" s="49">
        <f t="shared" si="2"/>
        <v>0</v>
      </c>
      <c r="J20" s="4"/>
    </row>
    <row r="21" spans="2:10" x14ac:dyDescent="0.25">
      <c r="B21" s="21" t="s">
        <v>20</v>
      </c>
      <c r="C21" s="13"/>
      <c r="D21" s="57"/>
      <c r="E21" s="23">
        <v>1800</v>
      </c>
      <c r="F21" s="56"/>
      <c r="G21" s="47">
        <f t="shared" si="0"/>
        <v>0</v>
      </c>
      <c r="H21" s="48">
        <f t="shared" si="1"/>
        <v>0</v>
      </c>
      <c r="I21" s="49">
        <f t="shared" si="2"/>
        <v>0</v>
      </c>
      <c r="J21" s="4"/>
    </row>
    <row r="22" spans="2:10" x14ac:dyDescent="0.25">
      <c r="B22" s="21" t="s">
        <v>21</v>
      </c>
      <c r="C22" s="13"/>
      <c r="D22" s="57"/>
      <c r="E22" s="23">
        <v>1800</v>
      </c>
      <c r="F22" s="56"/>
      <c r="G22" s="47">
        <f t="shared" si="0"/>
        <v>0</v>
      </c>
      <c r="H22" s="48">
        <f t="shared" si="1"/>
        <v>0</v>
      </c>
      <c r="I22" s="49">
        <f t="shared" si="2"/>
        <v>0</v>
      </c>
      <c r="J22" s="4"/>
    </row>
    <row r="23" spans="2:10" x14ac:dyDescent="0.25">
      <c r="B23" s="21" t="s">
        <v>38</v>
      </c>
      <c r="C23" s="13"/>
      <c r="D23" s="57"/>
      <c r="E23" s="23">
        <v>1500</v>
      </c>
      <c r="F23" s="56"/>
      <c r="G23" s="47">
        <f t="shared" si="0"/>
        <v>0</v>
      </c>
      <c r="H23" s="48">
        <f t="shared" si="1"/>
        <v>0</v>
      </c>
      <c r="I23" s="49">
        <f t="shared" si="2"/>
        <v>0</v>
      </c>
      <c r="J23" s="4"/>
    </row>
    <row r="24" spans="2:10" x14ac:dyDescent="0.25">
      <c r="B24" s="21" t="s">
        <v>39</v>
      </c>
      <c r="C24" s="13"/>
      <c r="D24" s="57"/>
      <c r="E24" s="23">
        <v>1500</v>
      </c>
      <c r="F24" s="56"/>
      <c r="G24" s="47">
        <f t="shared" si="0"/>
        <v>0</v>
      </c>
      <c r="H24" s="48">
        <f t="shared" si="1"/>
        <v>0</v>
      </c>
      <c r="I24" s="49">
        <f t="shared" si="2"/>
        <v>0</v>
      </c>
      <c r="J24" s="4"/>
    </row>
    <row r="25" spans="2:10" x14ac:dyDescent="0.25">
      <c r="B25" s="21" t="s">
        <v>40</v>
      </c>
      <c r="C25" s="13"/>
      <c r="D25" s="57"/>
      <c r="E25" s="23">
        <v>1200</v>
      </c>
      <c r="F25" s="56"/>
      <c r="G25" s="47">
        <f t="shared" si="0"/>
        <v>0</v>
      </c>
      <c r="H25" s="48">
        <f t="shared" si="1"/>
        <v>0</v>
      </c>
      <c r="I25" s="49">
        <f t="shared" si="2"/>
        <v>0</v>
      </c>
      <c r="J25" s="4"/>
    </row>
    <row r="26" spans="2:10" x14ac:dyDescent="0.25">
      <c r="B26" s="21" t="s">
        <v>41</v>
      </c>
      <c r="C26" s="13"/>
      <c r="D26" s="57"/>
      <c r="E26" s="23">
        <v>1100</v>
      </c>
      <c r="F26" s="56"/>
      <c r="G26" s="47">
        <f t="shared" si="0"/>
        <v>0</v>
      </c>
      <c r="H26" s="48">
        <f t="shared" si="1"/>
        <v>0</v>
      </c>
      <c r="I26" s="49">
        <f t="shared" si="2"/>
        <v>0</v>
      </c>
      <c r="J26" s="4"/>
    </row>
    <row r="27" spans="2:10" x14ac:dyDescent="0.25">
      <c r="B27" s="21" t="s">
        <v>46</v>
      </c>
      <c r="C27" s="13"/>
      <c r="D27" s="57"/>
      <c r="E27" s="23">
        <v>1100</v>
      </c>
      <c r="F27" s="56"/>
      <c r="G27" s="47">
        <f t="shared" si="0"/>
        <v>0</v>
      </c>
      <c r="H27" s="48">
        <f t="shared" si="1"/>
        <v>0</v>
      </c>
      <c r="I27" s="49">
        <f t="shared" si="2"/>
        <v>0</v>
      </c>
      <c r="J27" s="4"/>
    </row>
    <row r="28" spans="2:10" x14ac:dyDescent="0.25">
      <c r="B28" s="21" t="s">
        <v>47</v>
      </c>
      <c r="C28" s="13"/>
      <c r="D28" s="57"/>
      <c r="E28" s="23">
        <v>1100</v>
      </c>
      <c r="F28" s="56"/>
      <c r="G28" s="47">
        <f t="shared" si="0"/>
        <v>0</v>
      </c>
      <c r="H28" s="48">
        <f t="shared" si="1"/>
        <v>0</v>
      </c>
      <c r="I28" s="49">
        <f t="shared" si="2"/>
        <v>0</v>
      </c>
      <c r="J28" s="4"/>
    </row>
    <row r="29" spans="2:10" x14ac:dyDescent="0.25">
      <c r="B29" s="21" t="s">
        <v>48</v>
      </c>
      <c r="C29" s="13"/>
      <c r="D29" s="57"/>
      <c r="E29" s="23">
        <v>1100</v>
      </c>
      <c r="F29" s="56"/>
      <c r="G29" s="47">
        <f t="shared" si="0"/>
        <v>0</v>
      </c>
      <c r="H29" s="48">
        <f t="shared" si="1"/>
        <v>0</v>
      </c>
      <c r="I29" s="49">
        <f t="shared" si="2"/>
        <v>0</v>
      </c>
      <c r="J29" s="4"/>
    </row>
    <row r="30" spans="2:10" x14ac:dyDescent="0.25">
      <c r="B30" s="21" t="s">
        <v>49</v>
      </c>
      <c r="C30" s="22"/>
      <c r="D30" s="57"/>
      <c r="E30" s="23">
        <v>1000</v>
      </c>
      <c r="F30" s="56"/>
      <c r="G30" s="47">
        <f t="shared" si="0"/>
        <v>0</v>
      </c>
      <c r="H30" s="48">
        <f t="shared" si="1"/>
        <v>0</v>
      </c>
      <c r="I30" s="49">
        <f t="shared" si="2"/>
        <v>0</v>
      </c>
      <c r="J30" s="4"/>
    </row>
    <row r="31" spans="2:10" x14ac:dyDescent="0.25">
      <c r="B31" s="21" t="s">
        <v>50</v>
      </c>
      <c r="C31" s="13"/>
      <c r="D31" s="57"/>
      <c r="E31" s="23">
        <v>1000</v>
      </c>
      <c r="F31" s="56"/>
      <c r="G31" s="47">
        <f t="shared" si="0"/>
        <v>0</v>
      </c>
      <c r="H31" s="48">
        <f t="shared" si="1"/>
        <v>0</v>
      </c>
      <c r="I31" s="49">
        <f t="shared" si="2"/>
        <v>0</v>
      </c>
      <c r="J31" s="4"/>
    </row>
    <row r="32" spans="2:10" x14ac:dyDescent="0.25">
      <c r="B32" s="21" t="s">
        <v>51</v>
      </c>
      <c r="C32" s="13"/>
      <c r="D32" s="57"/>
      <c r="E32" s="23">
        <v>1000</v>
      </c>
      <c r="F32" s="56"/>
      <c r="G32" s="47">
        <f t="shared" si="0"/>
        <v>0</v>
      </c>
      <c r="H32" s="48">
        <f t="shared" si="1"/>
        <v>0</v>
      </c>
      <c r="I32" s="49">
        <f t="shared" si="2"/>
        <v>0</v>
      </c>
      <c r="J32" s="4"/>
    </row>
    <row r="33" spans="1:12" x14ac:dyDescent="0.25">
      <c r="B33" s="21" t="s">
        <v>52</v>
      </c>
      <c r="C33" s="13"/>
      <c r="D33" s="57"/>
      <c r="E33" s="23">
        <v>1000</v>
      </c>
      <c r="F33" s="56"/>
      <c r="G33" s="47">
        <f t="shared" si="0"/>
        <v>0</v>
      </c>
      <c r="H33" s="48">
        <f t="shared" si="1"/>
        <v>0</v>
      </c>
      <c r="I33" s="49">
        <f t="shared" si="2"/>
        <v>0</v>
      </c>
      <c r="J33" s="4"/>
    </row>
    <row r="34" spans="1:12" x14ac:dyDescent="0.25">
      <c r="B34" s="21" t="s">
        <v>53</v>
      </c>
      <c r="C34" s="13"/>
      <c r="D34" s="57"/>
      <c r="E34" s="23">
        <v>1000</v>
      </c>
      <c r="F34" s="56"/>
      <c r="G34" s="47">
        <f t="shared" si="0"/>
        <v>0</v>
      </c>
      <c r="H34" s="48">
        <f t="shared" si="1"/>
        <v>0</v>
      </c>
      <c r="I34" s="49">
        <f t="shared" si="2"/>
        <v>0</v>
      </c>
      <c r="J34" s="4"/>
    </row>
    <row r="35" spans="1:12" x14ac:dyDescent="0.25">
      <c r="B35" s="21" t="s">
        <v>54</v>
      </c>
      <c r="C35" s="13"/>
      <c r="D35" s="57"/>
      <c r="E35" s="23">
        <v>1000</v>
      </c>
      <c r="F35" s="56"/>
      <c r="G35" s="47">
        <f t="shared" si="0"/>
        <v>0</v>
      </c>
      <c r="H35" s="48">
        <f t="shared" si="1"/>
        <v>0</v>
      </c>
      <c r="I35" s="49">
        <f t="shared" si="2"/>
        <v>0</v>
      </c>
      <c r="J35" s="4"/>
    </row>
    <row r="36" spans="1:12" s="71" customFormat="1" x14ac:dyDescent="0.25">
      <c r="B36" s="21" t="s">
        <v>55</v>
      </c>
      <c r="C36" s="13"/>
      <c r="D36" s="57"/>
      <c r="E36" s="23">
        <v>1000</v>
      </c>
      <c r="F36" s="56"/>
      <c r="G36" s="47">
        <f t="shared" si="0"/>
        <v>0</v>
      </c>
      <c r="H36" s="48">
        <f t="shared" si="1"/>
        <v>0</v>
      </c>
      <c r="I36" s="49">
        <f t="shared" si="2"/>
        <v>0</v>
      </c>
      <c r="J36" s="4"/>
    </row>
    <row r="37" spans="1:12" ht="15.75" thickBot="1" x14ac:dyDescent="0.3">
      <c r="B37" s="21" t="s">
        <v>83</v>
      </c>
      <c r="C37" s="22"/>
      <c r="D37" s="57"/>
      <c r="E37" s="23">
        <v>1000</v>
      </c>
      <c r="F37" s="56"/>
      <c r="G37" s="47">
        <f t="shared" si="0"/>
        <v>0</v>
      </c>
      <c r="H37" s="48">
        <f t="shared" si="1"/>
        <v>0</v>
      </c>
      <c r="I37" s="49">
        <f t="shared" si="2"/>
        <v>0</v>
      </c>
      <c r="J37" s="4"/>
    </row>
    <row r="38" spans="1:12" ht="15.75" thickBot="1" x14ac:dyDescent="0.3">
      <c r="B38" s="87" t="s">
        <v>84</v>
      </c>
      <c r="C38" s="88"/>
      <c r="D38" s="88"/>
      <c r="E38" s="88"/>
      <c r="F38" s="88"/>
      <c r="G38" s="88"/>
      <c r="H38" s="50">
        <f>SUM(H17:H37)</f>
        <v>0</v>
      </c>
      <c r="I38" s="51">
        <f t="shared" si="2"/>
        <v>0</v>
      </c>
      <c r="J38" s="4"/>
    </row>
    <row r="39" spans="1:12" x14ac:dyDescent="0.25">
      <c r="B39" s="3"/>
      <c r="C39" s="3"/>
      <c r="D39" s="3"/>
      <c r="E39" s="3"/>
      <c r="F39" s="3"/>
      <c r="G39" s="3"/>
      <c r="H39" s="3"/>
      <c r="I39" s="4"/>
    </row>
    <row r="40" spans="1:12" ht="9" customHeight="1" x14ac:dyDescent="0.25">
      <c r="B40" s="3"/>
      <c r="C40" s="3"/>
      <c r="D40" s="3"/>
      <c r="E40" s="3"/>
      <c r="F40" s="3"/>
      <c r="G40" s="3"/>
      <c r="H40" s="3"/>
      <c r="I40" s="4"/>
    </row>
    <row r="41" spans="1:12" ht="15" customHeight="1" x14ac:dyDescent="0.25">
      <c r="A41" s="16" t="s">
        <v>36</v>
      </c>
      <c r="B41" s="16"/>
      <c r="C41" s="16"/>
      <c r="D41" s="16"/>
    </row>
    <row r="42" spans="1:12" ht="15" customHeight="1" x14ac:dyDescent="0.25">
      <c r="A42" s="79" t="s">
        <v>23</v>
      </c>
      <c r="B42" s="79"/>
      <c r="C42" s="79"/>
      <c r="D42" s="79"/>
      <c r="E42" s="79"/>
      <c r="F42" s="79"/>
      <c r="G42" s="109"/>
      <c r="H42" s="109"/>
      <c r="I42" s="109"/>
      <c r="J42" s="109"/>
      <c r="K42" s="109"/>
      <c r="L42" s="109"/>
    </row>
    <row r="43" spans="1:12" ht="12" customHeight="1" x14ac:dyDescent="0.25">
      <c r="A43" s="79" t="s">
        <v>24</v>
      </c>
      <c r="B43" s="79"/>
      <c r="C43" s="79"/>
      <c r="D43" s="79"/>
      <c r="E43" s="79"/>
      <c r="F43" s="79"/>
      <c r="G43" s="109"/>
      <c r="H43" s="109"/>
      <c r="I43" s="109"/>
      <c r="J43" s="109"/>
      <c r="K43" s="109"/>
    </row>
    <row r="44" spans="1:12" ht="8.4499999999999993" customHeight="1" x14ac:dyDescent="0.25">
      <c r="A44" s="31"/>
      <c r="B44" s="110"/>
      <c r="C44" s="111"/>
      <c r="D44" s="111"/>
      <c r="E44" s="111"/>
      <c r="F44" s="111"/>
      <c r="G44" s="109"/>
      <c r="H44" s="109"/>
    </row>
    <row r="45" spans="1:12" ht="18.75" customHeight="1" x14ac:dyDescent="0.25">
      <c r="A45" s="31"/>
      <c r="B45" s="110" t="s">
        <v>25</v>
      </c>
      <c r="C45" s="110"/>
      <c r="D45" s="110"/>
      <c r="E45" s="110"/>
      <c r="F45" s="110"/>
    </row>
    <row r="46" spans="1:12" ht="17.45" customHeight="1" thickBot="1" x14ac:dyDescent="0.3">
      <c r="B46" s="32"/>
      <c r="C46" s="32"/>
      <c r="D46" s="32"/>
      <c r="E46" s="32"/>
      <c r="F46" s="32"/>
      <c r="G46" s="32"/>
      <c r="H46" s="32"/>
    </row>
    <row r="47" spans="1:12" ht="15.6" customHeight="1" x14ac:dyDescent="0.25">
      <c r="B47" s="75" t="s">
        <v>70</v>
      </c>
      <c r="C47" s="76"/>
      <c r="D47" s="76"/>
      <c r="E47" s="76"/>
      <c r="F47" s="76"/>
      <c r="G47" s="76"/>
      <c r="H47" s="76"/>
      <c r="I47" s="76"/>
      <c r="J47" s="76"/>
      <c r="K47" s="90"/>
    </row>
    <row r="48" spans="1:12" ht="13.5" customHeight="1" x14ac:dyDescent="0.25">
      <c r="B48" s="123" t="s">
        <v>26</v>
      </c>
      <c r="C48" s="117" t="s">
        <v>27</v>
      </c>
      <c r="D48" s="119" t="s">
        <v>28</v>
      </c>
      <c r="E48" s="121" t="s">
        <v>29</v>
      </c>
      <c r="F48" s="122"/>
      <c r="G48" s="121" t="s">
        <v>30</v>
      </c>
      <c r="H48" s="126"/>
      <c r="I48" s="126"/>
      <c r="J48" s="91" t="s">
        <v>61</v>
      </c>
      <c r="K48" s="115" t="s">
        <v>62</v>
      </c>
    </row>
    <row r="49" spans="1:14" ht="91.9" customHeight="1" x14ac:dyDescent="0.25">
      <c r="B49" s="124"/>
      <c r="C49" s="118"/>
      <c r="D49" s="120"/>
      <c r="E49" s="33" t="s">
        <v>63</v>
      </c>
      <c r="F49" s="34" t="s">
        <v>31</v>
      </c>
      <c r="G49" s="35" t="s">
        <v>64</v>
      </c>
      <c r="H49" s="30" t="s">
        <v>32</v>
      </c>
      <c r="I49" s="36" t="s">
        <v>65</v>
      </c>
      <c r="J49" s="92"/>
      <c r="K49" s="116"/>
    </row>
    <row r="50" spans="1:14" ht="15.75" thickBot="1" x14ac:dyDescent="0.3">
      <c r="B50" s="125"/>
      <c r="C50" s="37">
        <v>1</v>
      </c>
      <c r="D50" s="38">
        <v>2</v>
      </c>
      <c r="E50" s="39">
        <v>3</v>
      </c>
      <c r="F50" s="38">
        <v>4</v>
      </c>
      <c r="G50" s="39">
        <v>5</v>
      </c>
      <c r="H50" s="40">
        <v>6</v>
      </c>
      <c r="I50" s="37" t="s">
        <v>33</v>
      </c>
      <c r="J50" s="41" t="s">
        <v>34</v>
      </c>
      <c r="K50" s="42" t="s">
        <v>77</v>
      </c>
    </row>
    <row r="51" spans="1:14" x14ac:dyDescent="0.25">
      <c r="B51" s="43" t="s">
        <v>35</v>
      </c>
      <c r="C51" s="44"/>
      <c r="D51" s="45">
        <v>7</v>
      </c>
      <c r="E51" s="58"/>
      <c r="F51" s="46">
        <v>2500</v>
      </c>
      <c r="G51" s="59"/>
      <c r="H51" s="46">
        <v>600</v>
      </c>
      <c r="I51" s="52">
        <f>G51*H51</f>
        <v>0</v>
      </c>
      <c r="J51" s="52">
        <f>(E51+I51)*D51</f>
        <v>0</v>
      </c>
      <c r="K51" s="53">
        <f>SUM(J51*12)</f>
        <v>0</v>
      </c>
    </row>
    <row r="52" spans="1:14" ht="15.75" thickBot="1" x14ac:dyDescent="0.3">
      <c r="B52" s="132" t="s">
        <v>66</v>
      </c>
      <c r="C52" s="133"/>
      <c r="D52" s="133"/>
      <c r="E52" s="133"/>
      <c r="F52" s="133"/>
      <c r="G52" s="133"/>
      <c r="H52" s="133"/>
      <c r="I52" s="134"/>
      <c r="J52" s="54">
        <f>SUM(J51:J51)</f>
        <v>0</v>
      </c>
      <c r="K52" s="55">
        <f>SUM(K51:K51)</f>
        <v>0</v>
      </c>
    </row>
    <row r="55" spans="1:14" ht="15" customHeight="1" x14ac:dyDescent="0.25">
      <c r="A55" s="16" t="s">
        <v>42</v>
      </c>
      <c r="B55" s="16"/>
      <c r="C55" s="16"/>
      <c r="D55" s="16"/>
    </row>
    <row r="56" spans="1:14" ht="15" customHeight="1" x14ac:dyDescent="0.25">
      <c r="A56" s="79" t="s">
        <v>23</v>
      </c>
      <c r="B56" s="79"/>
      <c r="C56" s="79"/>
      <c r="D56" s="79"/>
      <c r="E56" s="79"/>
      <c r="F56" s="79"/>
      <c r="G56" s="109"/>
      <c r="H56" s="109"/>
      <c r="I56" s="109"/>
      <c r="J56" s="109"/>
      <c r="K56" s="109"/>
      <c r="L56" s="109"/>
    </row>
    <row r="57" spans="1:14" ht="12" customHeight="1" x14ac:dyDescent="0.25">
      <c r="A57" s="79" t="s">
        <v>43</v>
      </c>
      <c r="B57" s="79"/>
      <c r="C57" s="79"/>
      <c r="D57" s="79"/>
      <c r="E57" s="79"/>
      <c r="F57" s="79"/>
      <c r="G57" s="109"/>
      <c r="H57" s="109"/>
      <c r="I57" s="109"/>
      <c r="J57" s="109"/>
      <c r="K57" s="109"/>
    </row>
    <row r="58" spans="1:14" s="60" customFormat="1" ht="13.15" customHeight="1" x14ac:dyDescent="0.25">
      <c r="A58" s="79" t="s">
        <v>82</v>
      </c>
      <c r="B58" s="79"/>
      <c r="C58" s="79"/>
      <c r="D58" s="79"/>
      <c r="E58" s="79"/>
      <c r="F58" s="79"/>
      <c r="G58" s="80"/>
      <c r="H58" s="80"/>
      <c r="I58" s="80"/>
      <c r="J58" s="80"/>
      <c r="K58" s="80"/>
    </row>
    <row r="59" spans="1:14" ht="13.9" customHeight="1" x14ac:dyDescent="0.25">
      <c r="A59" s="31"/>
      <c r="B59" s="110"/>
      <c r="C59" s="111"/>
      <c r="D59" s="111"/>
      <c r="E59" s="111"/>
      <c r="F59" s="111"/>
      <c r="G59" s="109"/>
      <c r="H59" s="109"/>
    </row>
    <row r="60" spans="1:14" ht="18.75" customHeight="1" x14ac:dyDescent="0.25">
      <c r="A60" s="31"/>
      <c r="B60" s="110" t="s">
        <v>25</v>
      </c>
      <c r="C60" s="110"/>
      <c r="D60" s="110"/>
      <c r="E60" s="110"/>
      <c r="F60" s="110"/>
    </row>
    <row r="61" spans="1:14" ht="19.5" customHeight="1" thickBot="1" x14ac:dyDescent="0.3">
      <c r="B61" s="32"/>
      <c r="C61" s="32"/>
      <c r="D61" s="32"/>
      <c r="E61" s="32"/>
      <c r="F61" s="32"/>
      <c r="G61" s="32"/>
      <c r="H61" s="32"/>
    </row>
    <row r="62" spans="1:14" ht="14.25" customHeight="1" x14ac:dyDescent="0.25">
      <c r="B62" s="75" t="s">
        <v>80</v>
      </c>
      <c r="C62" s="76"/>
      <c r="D62" s="76"/>
      <c r="E62" s="76"/>
      <c r="F62" s="76"/>
      <c r="G62" s="76"/>
      <c r="H62" s="76"/>
      <c r="I62" s="76"/>
      <c r="J62" s="77"/>
      <c r="K62" s="78"/>
    </row>
    <row r="63" spans="1:14" ht="13.5" customHeight="1" x14ac:dyDescent="0.25">
      <c r="B63" s="123" t="s">
        <v>26</v>
      </c>
      <c r="C63" s="117" t="s">
        <v>27</v>
      </c>
      <c r="D63" s="119" t="s">
        <v>28</v>
      </c>
      <c r="E63" s="121" t="s">
        <v>29</v>
      </c>
      <c r="F63" s="122"/>
      <c r="G63" s="121" t="s">
        <v>71</v>
      </c>
      <c r="H63" s="126"/>
      <c r="I63" s="126"/>
      <c r="J63" s="129" t="s">
        <v>79</v>
      </c>
      <c r="K63" s="130"/>
      <c r="L63" s="130"/>
      <c r="M63" s="127" t="s">
        <v>61</v>
      </c>
      <c r="N63" s="115" t="s">
        <v>62</v>
      </c>
    </row>
    <row r="64" spans="1:14" ht="93.6" customHeight="1" x14ac:dyDescent="0.25">
      <c r="B64" s="124"/>
      <c r="C64" s="118"/>
      <c r="D64" s="120"/>
      <c r="E64" s="33" t="s">
        <v>63</v>
      </c>
      <c r="F64" s="34" t="s">
        <v>31</v>
      </c>
      <c r="G64" s="35" t="s">
        <v>64</v>
      </c>
      <c r="H64" s="30" t="s">
        <v>32</v>
      </c>
      <c r="I64" s="36" t="s">
        <v>65</v>
      </c>
      <c r="J64" s="68" t="s">
        <v>74</v>
      </c>
      <c r="K64" s="69" t="s">
        <v>75</v>
      </c>
      <c r="L64" s="70" t="s">
        <v>76</v>
      </c>
      <c r="M64" s="128"/>
      <c r="N64" s="116"/>
    </row>
    <row r="65" spans="1:14" ht="15.75" thickBot="1" x14ac:dyDescent="0.3">
      <c r="B65" s="125"/>
      <c r="C65" s="37">
        <v>1</v>
      </c>
      <c r="D65" s="38">
        <v>2</v>
      </c>
      <c r="E65" s="39">
        <v>3</v>
      </c>
      <c r="F65" s="38">
        <v>4</v>
      </c>
      <c r="G65" s="39">
        <v>5</v>
      </c>
      <c r="H65" s="40">
        <v>6</v>
      </c>
      <c r="I65" s="37" t="s">
        <v>33</v>
      </c>
      <c r="J65" s="39">
        <v>8</v>
      </c>
      <c r="K65" s="40">
        <v>9</v>
      </c>
      <c r="L65" s="37" t="s">
        <v>72</v>
      </c>
      <c r="M65" s="41" t="s">
        <v>73</v>
      </c>
      <c r="N65" s="42" t="s">
        <v>77</v>
      </c>
    </row>
    <row r="66" spans="1:14" ht="15.75" thickBot="1" x14ac:dyDescent="0.3">
      <c r="B66" s="61" t="s">
        <v>35</v>
      </c>
      <c r="C66" s="62"/>
      <c r="D66" s="63">
        <v>3</v>
      </c>
      <c r="E66" s="64"/>
      <c r="F66" s="65">
        <v>2500</v>
      </c>
      <c r="G66" s="66"/>
      <c r="H66" s="65">
        <v>600</v>
      </c>
      <c r="I66" s="67">
        <f>G66*H66</f>
        <v>0</v>
      </c>
      <c r="J66" s="66"/>
      <c r="K66" s="65">
        <v>800</v>
      </c>
      <c r="L66" s="67">
        <f>J66*K66</f>
        <v>0</v>
      </c>
      <c r="M66" s="52">
        <f>(E66+I66+L66)*D66</f>
        <v>0</v>
      </c>
      <c r="N66" s="53">
        <f>SUM(M66*12)</f>
        <v>0</v>
      </c>
    </row>
    <row r="67" spans="1:14" ht="15.6" customHeight="1" thickBot="1" x14ac:dyDescent="0.3">
      <c r="B67" s="87" t="s">
        <v>66</v>
      </c>
      <c r="C67" s="88"/>
      <c r="D67" s="88"/>
      <c r="E67" s="88"/>
      <c r="F67" s="88"/>
      <c r="G67" s="88"/>
      <c r="H67" s="88"/>
      <c r="I67" s="88"/>
      <c r="J67" s="88"/>
      <c r="K67" s="88"/>
      <c r="L67" s="89"/>
      <c r="M67" s="54">
        <f>SUM(M66:M66)</f>
        <v>0</v>
      </c>
      <c r="N67" s="55">
        <f>SUM(N66:N66)</f>
        <v>0</v>
      </c>
    </row>
    <row r="69" spans="1:14" ht="7.15" customHeight="1" x14ac:dyDescent="0.25"/>
    <row r="70" spans="1:14" ht="9" customHeight="1" thickBot="1" x14ac:dyDescent="0.3">
      <c r="G70" s="1"/>
      <c r="H70" s="1"/>
    </row>
    <row r="71" spans="1:14" ht="19.5" customHeight="1" thickBot="1" x14ac:dyDescent="0.3">
      <c r="A71" s="81" t="s">
        <v>45</v>
      </c>
      <c r="B71" s="82"/>
      <c r="C71" s="82"/>
      <c r="D71" s="82"/>
      <c r="E71" s="82"/>
      <c r="F71" s="82"/>
      <c r="G71" s="83"/>
      <c r="H71" s="84">
        <f>I38</f>
        <v>0</v>
      </c>
      <c r="I71" s="85"/>
      <c r="J71" s="86"/>
    </row>
    <row r="72" spans="1:14" ht="19.5" customHeight="1" thickBot="1" x14ac:dyDescent="0.3">
      <c r="A72" s="94" t="s">
        <v>37</v>
      </c>
      <c r="B72" s="95"/>
      <c r="C72" s="95"/>
      <c r="D72" s="95"/>
      <c r="E72" s="95"/>
      <c r="F72" s="95"/>
      <c r="G72" s="96"/>
      <c r="H72" s="84">
        <f>K52</f>
        <v>0</v>
      </c>
      <c r="I72" s="85"/>
      <c r="J72" s="86"/>
    </row>
    <row r="73" spans="1:14" ht="19.5" customHeight="1" thickBot="1" x14ac:dyDescent="0.3">
      <c r="A73" s="94" t="s">
        <v>44</v>
      </c>
      <c r="B73" s="95"/>
      <c r="C73" s="95"/>
      <c r="D73" s="95"/>
      <c r="E73" s="95"/>
      <c r="F73" s="95"/>
      <c r="G73" s="96"/>
      <c r="H73" s="84">
        <f>N67</f>
        <v>0</v>
      </c>
      <c r="I73" s="85"/>
      <c r="J73" s="86"/>
    </row>
    <row r="74" spans="1:14" ht="18.75" customHeight="1" x14ac:dyDescent="0.25">
      <c r="A74" s="97" t="s">
        <v>67</v>
      </c>
      <c r="B74" s="98"/>
      <c r="C74" s="98"/>
      <c r="D74" s="98"/>
      <c r="E74" s="98"/>
      <c r="F74" s="98"/>
      <c r="G74" s="99"/>
      <c r="H74" s="100">
        <f>SUM(H71:J73)</f>
        <v>0</v>
      </c>
      <c r="I74" s="101"/>
      <c r="J74" s="102"/>
    </row>
    <row r="75" spans="1:14" ht="19.5" customHeight="1" thickBot="1" x14ac:dyDescent="0.3">
      <c r="A75" s="103" t="s">
        <v>9</v>
      </c>
      <c r="B75" s="104"/>
      <c r="C75" s="104"/>
      <c r="D75" s="104"/>
      <c r="E75" s="104"/>
      <c r="F75" s="104"/>
      <c r="G75" s="105"/>
      <c r="H75" s="106">
        <f>H74/100*25</f>
        <v>0</v>
      </c>
      <c r="I75" s="107"/>
      <c r="J75" s="108"/>
    </row>
    <row r="76" spans="1:14" ht="19.5" customHeight="1" thickBot="1" x14ac:dyDescent="0.3">
      <c r="A76" s="112" t="s">
        <v>68</v>
      </c>
      <c r="B76" s="113"/>
      <c r="C76" s="113"/>
      <c r="D76" s="113"/>
      <c r="E76" s="113"/>
      <c r="F76" s="113"/>
      <c r="G76" s="114"/>
      <c r="H76" s="72">
        <f>H74+H75</f>
        <v>0</v>
      </c>
      <c r="I76" s="73"/>
      <c r="J76" s="74"/>
    </row>
    <row r="77" spans="1:14" ht="15.75" x14ac:dyDescent="0.25">
      <c r="A77" s="93"/>
      <c r="B77" s="93"/>
      <c r="C77" s="93"/>
      <c r="D77" s="93"/>
      <c r="E77" s="93"/>
    </row>
    <row r="78" spans="1:14" ht="31.9" customHeight="1" x14ac:dyDescent="0.25">
      <c r="B78" s="15"/>
      <c r="C78" s="15"/>
      <c r="I78" s="15"/>
      <c r="J78" s="15"/>
    </row>
    <row r="79" spans="1:14" x14ac:dyDescent="0.25">
      <c r="B79" t="s">
        <v>12</v>
      </c>
      <c r="I79" t="s">
        <v>13</v>
      </c>
    </row>
  </sheetData>
  <mergeCells count="51">
    <mergeCell ref="A2:J2"/>
    <mergeCell ref="K48:K49"/>
    <mergeCell ref="B52:I52"/>
    <mergeCell ref="B48:B50"/>
    <mergeCell ref="C48:C49"/>
    <mergeCell ref="D48:D49"/>
    <mergeCell ref="E48:F48"/>
    <mergeCell ref="G48:I48"/>
    <mergeCell ref="A9:J9"/>
    <mergeCell ref="A10:K10"/>
    <mergeCell ref="B14:B16"/>
    <mergeCell ref="C14:C15"/>
    <mergeCell ref="E14:G14"/>
    <mergeCell ref="H14:H15"/>
    <mergeCell ref="I14:I15"/>
    <mergeCell ref="J14:J15"/>
    <mergeCell ref="N63:N64"/>
    <mergeCell ref="C63:C64"/>
    <mergeCell ref="D63:D64"/>
    <mergeCell ref="E63:F63"/>
    <mergeCell ref="B63:B65"/>
    <mergeCell ref="G63:I63"/>
    <mergeCell ref="M63:M64"/>
    <mergeCell ref="J63:L63"/>
    <mergeCell ref="B38:G38"/>
    <mergeCell ref="A42:L42"/>
    <mergeCell ref="A43:K43"/>
    <mergeCell ref="B44:H44"/>
    <mergeCell ref="B45:F45"/>
    <mergeCell ref="B47:K47"/>
    <mergeCell ref="J48:J49"/>
    <mergeCell ref="A77:E77"/>
    <mergeCell ref="A72:G72"/>
    <mergeCell ref="H72:J72"/>
    <mergeCell ref="A74:G74"/>
    <mergeCell ref="H74:J74"/>
    <mergeCell ref="A75:G75"/>
    <mergeCell ref="H75:J75"/>
    <mergeCell ref="A73:G73"/>
    <mergeCell ref="H73:J73"/>
    <mergeCell ref="A56:L56"/>
    <mergeCell ref="A57:K57"/>
    <mergeCell ref="B59:H59"/>
    <mergeCell ref="B60:F60"/>
    <mergeCell ref="A76:G76"/>
    <mergeCell ref="H76:J76"/>
    <mergeCell ref="B62:K62"/>
    <mergeCell ref="A58:K58"/>
    <mergeCell ref="A71:G71"/>
    <mergeCell ref="H71:J71"/>
    <mergeCell ref="B67:L67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Berta</dc:creator>
  <cp:lastModifiedBy>Zdravko Patačko</cp:lastModifiedBy>
  <cp:lastPrinted>2026-06-08T08:32:31Z</cp:lastPrinted>
  <dcterms:created xsi:type="dcterms:W3CDTF">2019-12-13T13:41:19Z</dcterms:created>
  <dcterms:modified xsi:type="dcterms:W3CDTF">2026-06-10T05:40:04Z</dcterms:modified>
</cp:coreProperties>
</file>