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Vedrana\Dropbox\PROJEKTI 2026\RAZNO\SUD OGULIN\"/>
    </mc:Choice>
  </mc:AlternateContent>
  <xr:revisionPtr revIDLastSave="0" documentId="13_ncr:1_{B1592927-D694-4CCB-B309-C352C9CAD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vod " sheetId="6" r:id="rId1"/>
    <sheet name="Troškovnik" sheetId="1" r:id="rId2"/>
  </sheets>
  <definedNames>
    <definedName name="_xlnm.Print_Titles" localSheetId="1">Troškovnik!$1:$2</definedName>
    <definedName name="_xlnm.Print_Area" localSheetId="1">Troškovnik!$A$1:$F$248</definedName>
    <definedName name="_xlnm.Print_Area" localSheetId="0">'uvod '!$A$1:$E$57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1" l="1"/>
  <c r="I71" i="1"/>
  <c r="B237" i="1"/>
  <c r="A237" i="1"/>
  <c r="B236" i="1"/>
  <c r="A236" i="1"/>
  <c r="B235" i="1"/>
  <c r="A235" i="1"/>
  <c r="B234" i="1"/>
  <c r="A234" i="1"/>
  <c r="B233" i="1"/>
  <c r="A233" i="1"/>
  <c r="B232" i="1"/>
  <c r="A232" i="1"/>
  <c r="F219" i="1"/>
  <c r="F215" i="1"/>
  <c r="F211" i="1"/>
  <c r="F207" i="1"/>
  <c r="F203" i="1"/>
  <c r="F193" i="1"/>
  <c r="F191" i="1"/>
  <c r="F183" i="1"/>
  <c r="F179" i="1"/>
  <c r="F175" i="1"/>
  <c r="F171" i="1"/>
  <c r="F167" i="1"/>
  <c r="F163" i="1"/>
  <c r="F156" i="1"/>
  <c r="F152" i="1"/>
  <c r="I134" i="1"/>
  <c r="S134" i="1" s="1"/>
  <c r="Q133" i="1"/>
  <c r="M133" i="1"/>
  <c r="I133" i="1"/>
  <c r="F139" i="1"/>
  <c r="F140" i="1"/>
  <c r="F141" i="1"/>
  <c r="D105" i="1"/>
  <c r="K88" i="1"/>
  <c r="D88" i="1" s="1"/>
  <c r="F88" i="1" s="1"/>
  <c r="D75" i="1"/>
  <c r="F75" i="1" s="1"/>
  <c r="F80" i="1"/>
  <c r="F71" i="1"/>
  <c r="F63" i="1"/>
  <c r="F138" i="1"/>
  <c r="F41" i="1"/>
  <c r="S133" i="1" l="1"/>
  <c r="F195" i="1"/>
  <c r="F236" i="1" s="1"/>
  <c r="F221" i="1"/>
  <c r="F237" i="1" s="1"/>
  <c r="F120" i="1" l="1"/>
  <c r="F117" i="1"/>
  <c r="F134" i="1"/>
  <c r="F133" i="1"/>
  <c r="F122" i="1" l="1"/>
  <c r="F234" i="1" s="1"/>
  <c r="F67" i="1"/>
  <c r="F90" i="1" s="1"/>
  <c r="F232" i="1" s="1"/>
  <c r="F105" i="1"/>
  <c r="F143" i="1"/>
  <c r="F235" i="1" s="1"/>
  <c r="F107" i="1" l="1"/>
  <c r="F233" i="1" s="1"/>
  <c r="F51" i="1" l="1"/>
  <c r="F37" i="1"/>
  <c r="F15" i="1"/>
  <c r="F33" i="1"/>
  <c r="F32" i="1"/>
  <c r="F31" i="1"/>
  <c r="F30" i="1"/>
  <c r="F26" i="1"/>
  <c r="F25" i="1"/>
  <c r="F24" i="1"/>
  <c r="F20" i="1"/>
  <c r="F14" i="1"/>
  <c r="F13" i="1"/>
  <c r="I45" i="1" l="1"/>
  <c r="F45" i="1" l="1"/>
  <c r="A231" i="1" l="1"/>
  <c r="B231" i="1" l="1"/>
  <c r="F19" i="1" l="1"/>
  <c r="F12" i="1"/>
  <c r="F53" i="1" l="1"/>
  <c r="F231" i="1" l="1"/>
  <c r="F241" i="1" s="1"/>
  <c r="F242" i="1" s="1"/>
  <c r="F243" i="1" s="1"/>
</calcChain>
</file>

<file path=xl/sharedStrings.xml><?xml version="1.0" encoding="utf-8"?>
<sst xmlns="http://schemas.openxmlformats.org/spreadsheetml/2006/main" count="221" uniqueCount="146">
  <si>
    <t>GRAĐEVINSKI RADOVI</t>
  </si>
  <si>
    <t>kom</t>
  </si>
  <si>
    <t>m2</t>
  </si>
  <si>
    <t>a</t>
  </si>
  <si>
    <t>b</t>
  </si>
  <si>
    <t>c</t>
  </si>
  <si>
    <t xml:space="preserve"> </t>
  </si>
  <si>
    <t>d</t>
  </si>
  <si>
    <t>ZIDARSKI RADOVI</t>
  </si>
  <si>
    <t>m1</t>
  </si>
  <si>
    <t>KERAMIČARSKI RADOVI</t>
  </si>
  <si>
    <t>LIČILAČKI RADOVI</t>
  </si>
  <si>
    <t xml:space="preserve">REKAPITULACIJA </t>
  </si>
  <si>
    <t>PDV 25%:</t>
  </si>
  <si>
    <t>SVEUKUPNO:</t>
  </si>
  <si>
    <t>zidovi</t>
  </si>
  <si>
    <t>stropovi</t>
  </si>
  <si>
    <t>Čišćenje</t>
  </si>
  <si>
    <t>Predviđeno završno detaljno čišćenje i pranje svih površina (prozori, vrata, podovi, oprema …) i sve drugo, tako da je prostor spreman za tehnički prijem i početak rada.</t>
  </si>
  <si>
    <t>Lokacija:</t>
  </si>
  <si>
    <t>Građevina:</t>
  </si>
  <si>
    <t>RED. BROJ</t>
  </si>
  <si>
    <t>OPIS STAVKE</t>
  </si>
  <si>
    <t>KOLIČINA</t>
  </si>
  <si>
    <t>CIJENA</t>
  </si>
  <si>
    <t>jedinična</t>
  </si>
  <si>
    <t>ukupna</t>
  </si>
  <si>
    <t>JEDINICA MJERE</t>
  </si>
  <si>
    <t>UKUPNO  1:</t>
  </si>
  <si>
    <t>UKUPNO 5:</t>
  </si>
  <si>
    <t>Datum:</t>
  </si>
  <si>
    <t>ZA SANACIJU SANITARNOG ČVORA</t>
  </si>
  <si>
    <t>Naručitelj:</t>
  </si>
  <si>
    <t xml:space="preserve">Ul. Bernardina Frankopana 1, 47300, Ogulin
</t>
  </si>
  <si>
    <t>Lipanj 2026.</t>
  </si>
  <si>
    <t>Općinski sud u Karlovcu, Stalna služba u Ogulinu</t>
  </si>
  <si>
    <t xml:space="preserve">Bernardina Frankopana 1
</t>
  </si>
  <si>
    <t>47300 Ogulin</t>
  </si>
  <si>
    <t>Općinski sud u Ogulinu - Sanitarni čvor</t>
  </si>
  <si>
    <t>TROŠKOVNIK GRAĐEVINSKIH RADOVA</t>
  </si>
  <si>
    <t>UKLANJANJA I DEMONTAŽE</t>
  </si>
  <si>
    <t>Demontaža sanitarija</t>
  </si>
  <si>
    <t>umivaonici</t>
  </si>
  <si>
    <t>wc školjke sa vodokotlićima</t>
  </si>
  <si>
    <t>Demontaža postojeće unutarnje stolarije</t>
  </si>
  <si>
    <t>jednokrilna puna drvena vrata svijetle dim. 70/200cm</t>
  </si>
  <si>
    <t>jednokrilna puna drvena vrata svijetle dim. 60/200cm</t>
  </si>
  <si>
    <t>Demontaža radijatora</t>
  </si>
  <si>
    <t>radijator 24/90cm</t>
  </si>
  <si>
    <t>radijator 100/90cm</t>
  </si>
  <si>
    <t>radijator 42/90cm</t>
  </si>
  <si>
    <t>Uklanjanje zidne keramike</t>
  </si>
  <si>
    <t>Demontaža sanitarne opreme</t>
  </si>
  <si>
    <t>sušilo za ruke</t>
  </si>
  <si>
    <t>ogledalo</t>
  </si>
  <si>
    <t>dozer /držač sapuna i papira</t>
  </si>
  <si>
    <t>slavina umivaonika</t>
  </si>
  <si>
    <t>Demontaža plafonjera u hodniku</t>
  </si>
  <si>
    <t>Uklanjanje nadžbuknog razvoda dovoda vode WC-a 1</t>
  </si>
  <si>
    <t>Ručno otucanje dijelova žbuke</t>
  </si>
  <si>
    <t>SN veza žbuke</t>
  </si>
  <si>
    <t>SN veza za keramiku</t>
  </si>
  <si>
    <t>Poravnavanje zidova za postavu keramike</t>
  </si>
  <si>
    <t>Zatvaranje i popravci zida</t>
  </si>
  <si>
    <t>Zatvaranje i popravci oštećena zida od prolaza instalacija, te u dijelu novoizvedenog zida, a prepoznate su iz nacrta. Materijal produžna žbuka M-10.</t>
  </si>
  <si>
    <r>
      <t>U jed. cijeni materijal, fugiranje, reparatur kitovi, gletanje "glet" kitom i pomoćna skela. 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.</t>
    </r>
  </si>
  <si>
    <t>Bojenje postojećih zidova i stropova</t>
  </si>
  <si>
    <t>Obrada zidova skidanjem stare i dotrajale boje (u dijelovima gdje nije otucana žbuka, i nanovo izvedena žbuka), popravak eventualno oštećene žbuke, gletanje, brušenje, čišćenje, kitanje manjih oštećenja i pukotina, temeljni premaz disperzionom impregnacijom za novu i staru žbuku, popravke kistom, te završni premaz valjkom ili prskalicom.</t>
  </si>
  <si>
    <t>Boja: prema izboru projektanata</t>
  </si>
  <si>
    <t>U jediničnoj cijeni je rad, materijal, pomoćna skela, transport i sve potrebno za završetak rada.</t>
  </si>
  <si>
    <t>Vrsta keramike: porculanske glazirane gres pločice</t>
  </si>
  <si>
    <t>Popločenje zidova</t>
  </si>
  <si>
    <t>Dobava, doprema, transport i popločenje zidova sanitarija gres porculanskim pločicama.</t>
  </si>
  <si>
    <t>Na svim uglovima i završetku opločenja postava zaobljenih AL kutnih ili završnih letvica.</t>
  </si>
  <si>
    <t>STOLARSKI RADOVI</t>
  </si>
  <si>
    <t>Jednokrilna zaokretna puna unutarnja vrata, 
stolarske vel. 80x205cm, svj. dim. 70x200cm</t>
  </si>
  <si>
    <t>Jednokrilna zaokretna puna unutarnja vrata, 
stolarske vel. 70x205cm, svj. dim. 60x200cm</t>
  </si>
  <si>
    <t>SVE MJERE OBAVEZNO PREKONTROLIRATI NA MJESTU UGRADNJE!</t>
  </si>
  <si>
    <t>Dimenzije zidnih pločica:  30x60cm</t>
  </si>
  <si>
    <t>Visina zidne keramike 180cm</t>
  </si>
  <si>
    <t>Boja pločica bijela,  način popločenja dogovoriti s projektantom. Pločice se polažu u ljepilo, te sa završnom obradom spojnica pločica gotovom masom za fugiranje.</t>
  </si>
  <si>
    <r>
      <t>Visina prostora: 330cm. 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</si>
  <si>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VODOINSTALATERSKI RADOVI</t>
  </si>
  <si>
    <t>Razvod vodovoda u objektu</t>
  </si>
  <si>
    <t>Dobava i izvedba razvodnih vodovodnih polipropilenskih  cijevi kao npr. tipa "VARGOTERM" za hladnu i toplu vodu. Cijevi se ugrađuju u instalacijske kanale, te pričvršćuju uza zid kukama, omataju filcom debljine 5mm ili pjenastom oblogom.</t>
  </si>
  <si>
    <t>PP cijevi DN15mm</t>
  </si>
  <si>
    <t>U stavci je uključeno bušenje šlicanje zidova i postava cijevi.  Unutarnji promjer cijevi mora odgovarati unutarnjem promjeru cijevi čiji je unutarnji promjer dat u ovoj stavci. Obračun po m dužnom postavljenih cijevi sa svim potrebnim fazonskim komadima i potrošnim materijalom.</t>
  </si>
  <si>
    <t>Kutni ventili 1/2"</t>
  </si>
  <si>
    <t>Električni bojler 50l</t>
  </si>
  <si>
    <t>WC školjka</t>
  </si>
  <si>
    <t>Obračun po ugrađenom kompletu</t>
  </si>
  <si>
    <t>Umivaonik</t>
  </si>
  <si>
    <t>Ogledalo</t>
  </si>
  <si>
    <t>Dobava i ugradnja ogledala s policom. Ogledalo dimenzija 500x650mm. Stavka uključuje sav potreban pribor za montažu.</t>
  </si>
  <si>
    <t>Potisna armatura za pisoar</t>
  </si>
  <si>
    <t>Dobava i ugradnja potisne armature za pisoar. Za postojeća dva pisoara koja su tenutno van funkcije.</t>
  </si>
  <si>
    <t>Dobava i ugradba pripadajuće sanitarne opreme uz umivaonik. Sanitarna oprema prvoklasne izvedbe, dizajna i boje prema izboru investitora. Komplet spremno za upotrebu.</t>
  </si>
  <si>
    <t>Sanitarna oprema</t>
  </si>
  <si>
    <t>dozator tekućeg sapuna</t>
  </si>
  <si>
    <t>držač papirnatih ručnika</t>
  </si>
  <si>
    <t>ELEKTROINSTALATERSKI RADOVI</t>
  </si>
  <si>
    <t>Odsisni ventilator</t>
  </si>
  <si>
    <t>Zamjena utičnica</t>
  </si>
  <si>
    <t>Dobava i zamjena postojećih podžbuknih utičnica novim s poklopcem.</t>
  </si>
  <si>
    <t>Dobava i montaža odsisnog ventilatora te puštanje u pogon. PIR senzor za uključenje.</t>
  </si>
  <si>
    <t>Dobava i ugradnja kabela i vodiča koji se polažu u iskopane šliceve u zidu. U jediničnu cijenu uračunati sva dubljenja zida, spajanje kabela u kutijama i sitni materijal.</t>
  </si>
  <si>
    <t>Dobava i ugradnja nadžbuknih LED plafonjera 18W.</t>
  </si>
  <si>
    <t>Rasvjetna tijela - plafonjera</t>
  </si>
  <si>
    <t>Demontaža postojećih ventilatora</t>
  </si>
  <si>
    <t xml:space="preserve">Demontaža rasvjetnih tijela tj. nadzbuknih pafonjera, te njezin odvoz na deponiju do 10km. </t>
  </si>
  <si>
    <t>Demontaža postojećih odsisnih ventilatora, koji su van funkcije, te odvoz na deponij do 10km.</t>
  </si>
  <si>
    <t>Zamjena prekidača</t>
  </si>
  <si>
    <t>Dobava i zamjena postojećih prekidača rasvjete wc-a.</t>
  </si>
  <si>
    <t>Slavine umivaonika</t>
  </si>
  <si>
    <t>Dobava, montaža, spajanje električnog bojlera zapremnine 50L. U stavku uključeno spajanje na struju i vodu sa svim pomoćnim materijalom, ventilima i fleksibilnim cijevima - spremno za uporabu.</t>
  </si>
  <si>
    <t>Ličenje radijatora i cijevi centralnog grijanja</t>
  </si>
  <si>
    <t>Ličenje radijatora i cijevi lakom za radijatore  u dva sloja. Prije lakiranje potrebno je izvršiti popravak temeljne boje na mjestima oštećenja.</t>
  </si>
  <si>
    <t>cijevi</t>
  </si>
  <si>
    <t>Demontaža postojećih radijatora zbog uklanjanja zidne keramike i postavljanja nove, te skladištenje na deponij u dogovoru s naučiteljem i ponovna montaža nakon izvedenih radova. U cijeni uključeno ispuštanje vode te blindiranje cijevi.</t>
  </si>
  <si>
    <t>Dobava i ugradba, stojeće jednoručne mješaće armature za toplu i hladnu vodu, te odljevnu garnituru.</t>
  </si>
  <si>
    <t>Uklanjanje nadžbukne el. instalacije i postavljanje nove podžbukno</t>
  </si>
  <si>
    <t>Obračun po ugrađenom m1.</t>
  </si>
  <si>
    <t>UKUPNO 6:</t>
  </si>
  <si>
    <t>UKUPNO 7:</t>
  </si>
  <si>
    <r>
      <t>UKUPNO 4</t>
    </r>
    <r>
      <rPr>
        <i/>
        <sz val="10"/>
        <rFont val="Arial"/>
        <family val="2"/>
      </rPr>
      <t>:</t>
    </r>
  </si>
  <si>
    <r>
      <t>UKUPNO 3</t>
    </r>
    <r>
      <rPr>
        <i/>
        <sz val="10"/>
        <rFont val="Arial"/>
        <family val="2"/>
      </rPr>
      <t>:</t>
    </r>
  </si>
  <si>
    <t>UKUPNO  2:</t>
  </si>
  <si>
    <t>REKAPITULACIJA GRAĐEVINSKIH RADOVA</t>
  </si>
  <si>
    <t xml:space="preserve"> GRAĐEVINSKI RADOVI</t>
  </si>
  <si>
    <t xml:space="preserve">pisoari </t>
  </si>
  <si>
    <t>Količina je uzeta približna, a točna količina odrediti će se na licu mjesta u dogovoru s investitorom i nadzornim inženjerom.</t>
  </si>
  <si>
    <t>Demontaža postojeće stolarije, vratno krilo s dovratnikom te njezin odvoz na deponiju do 10 km.</t>
  </si>
  <si>
    <t>Uklanjanje nadžbuknog razvoda dovoda vode, tj. gumenog crijeva spojenog na vodokotlić WC-a 1. Stavka uključuje odvoz na deponiju do 10 km.</t>
  </si>
  <si>
    <t>Demontaža sanitarne opreme wc-a te odvoz na deponiju do 10 km.</t>
  </si>
  <si>
    <t>električni bojler</t>
  </si>
  <si>
    <t>Uklanjanje keramičkih pločica i ljepila sa zidova sanitarija. Visina postojeće zidne keramike 150 cm. Stavka uključuje odvoz na deponiju do 10 km.</t>
  </si>
  <si>
    <t>Ručno otucanje dijelova trule i labave žbuke sa zidova debljine do 3 cm te čišćenje i odvoz na deponiju.</t>
  </si>
  <si>
    <t>Dobava materijala, impregniranje spojeva s postojećom žbukom sa SN vezom te ručno žbukanje dijelova zidova s vapneno cementnom žbukom debljine do 3 cm.</t>
  </si>
  <si>
    <t>Dobava materijala te premazivanje postojećih zidova sa SN vezom prije oblaganja zidova s keramikom.</t>
  </si>
  <si>
    <t>Dobava materijala te podravnavanje zidova s fleksibilnim ljepilom za keramiku debljine do 1 cm zbog poravnavanja vertikalne ravne zidnih keramičkih pločica i zaobljenog kiselootpornog holkera.</t>
  </si>
  <si>
    <t>Radovi na čišćenju prostora tijekom gradnje kao i završno čišćenje. Završno je čišćenje nakon izvođenja svih radova, a prije primopredaje objekta, s detaljnim pranjem i čišćenjem svih pripadajućih vanjskih i unutarnjih površina.</t>
  </si>
  <si>
    <t>Dobava i montaža zapornih mjedenih kutnih ventila 1/2", s kromiranom rozetom. Ventil se ugrađuje u zid pred svakim izljevnim mjestom.</t>
  </si>
  <si>
    <t xml:space="preserve">Dobava i ugradba podne WC školjke od keramike I klase s donjim odvodom. U stavku je uključena dobavu i ugradbu niskomontažnog vodokotlića s ispirnom cijevi promjera Ø25 mm, kutnog ventila 15/10 mm sa spojnom fleksibilnom cijevi za priključak vodokotlića na instalaciju, WC dasku od tvrde plastike, vijke i tiple za montažu WC školjke, silikonski kit za brtvljenje, te tipsku gumenu brtvu (manžetu) za priključak na odvodnu vertikalu. Navedena stavka ugrađuje se u wc 1, dok se u preostala dva wc vraća uklonjena wc školjka, što je obuhvaćeno stavkom 1.1.c. </t>
  </si>
  <si>
    <t xml:space="preserve">Dobava i ugradba umivaonika od keramike I klase. Stavka uključuje dobavu i ugradnju vijaka i tipli za montažu na zid, silikonski kit za brtvljenje, stojeću jednoručnu mješaću armaturu za toplu i hladnu vodu, kutne ventile, te odljevnu garnituru. Umivaonik veličine 600mm.  Navedena stavka ugrađuje se u wc 3, dok se u preostala dva wc vraća uklonjeni umivaonik, što je obuhvaćeno stavkom 1.1.a. </t>
  </si>
  <si>
    <t>držač wc papira</t>
  </si>
  <si>
    <t>Demontaža sanitarija te skladištenje na deponij u dogovoru s naučiteljem te ponovna montaža nakon izvedenih radova prema dogovoru. Ponovno se montiraju umivaonici iz wc 1 i wc 2, te wc školjke iz wc 2 i wc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</si>
</sst>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&quot;KM&quot;_-;\-* #,##0.00\ &quot;KM&quot;_-;_-* &quot;-&quot;??\ &quot;KM&quot;_-;_-@_-"/>
    <numFmt numFmtId="165" formatCode="_-* #,##0.00\ _k_n_-;\-* #,##0.00\ _k_n_-;_-* &quot;-&quot;??\ _k_n_-;_-@_-"/>
    <numFmt numFmtId="166" formatCode="_-* #,##0.00\ [$€-41A]_-;\-* #,##0.00\ [$€-41A]_-;_-* &quot;-&quot;??\ [$€-41A]_-;_-@_-"/>
    <numFmt numFmtId="167" formatCode="_-* #,##0.00\ [$€-1]_-;\-* #,##0.00\ [$€-1]_-;_-* &quot;-&quot;??\ [$€-1]_-;_-@_-"/>
  </numFmts>
  <fonts count="7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4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i/>
      <u/>
      <sz val="11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name val="Helv"/>
      <charset val="238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sz val="10"/>
      <color indexed="9"/>
      <name val="Arial"/>
      <family val="2"/>
      <charset val="238"/>
    </font>
    <font>
      <i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i/>
      <sz val="10"/>
      <color indexed="10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Times New Roman"/>
      <family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</font>
    <font>
      <sz val="16"/>
      <name val="Arial"/>
      <family val="2"/>
    </font>
    <font>
      <b/>
      <i/>
      <sz val="12"/>
      <color indexed="10"/>
      <name val="Arial"/>
      <family val="2"/>
      <charset val="238"/>
    </font>
    <font>
      <b/>
      <sz val="10"/>
      <color indexed="48"/>
      <name val="Arial"/>
      <family val="2"/>
    </font>
    <font>
      <sz val="11"/>
      <name val="Arial"/>
      <family val="2"/>
    </font>
    <font>
      <sz val="11"/>
      <color indexed="60"/>
      <name val="Calibri"/>
      <family val="2"/>
      <charset val="238"/>
    </font>
    <font>
      <sz val="11"/>
      <name val="Arial"/>
      <family val="1"/>
    </font>
    <font>
      <sz val="10"/>
      <name val="Arial"/>
      <family val="2"/>
      <charset val="1"/>
    </font>
    <font>
      <sz val="10"/>
      <color rgb="FF006100"/>
      <name val="Arial"/>
      <family val="2"/>
      <charset val="238"/>
    </font>
    <font>
      <sz val="10"/>
      <color theme="0" tint="-0.249977111117893"/>
      <name val="Arial"/>
      <family val="2"/>
    </font>
    <font>
      <sz val="16"/>
      <color theme="0" tint="-0.249977111117893"/>
      <name val="Arial"/>
      <family val="2"/>
    </font>
    <font>
      <b/>
      <i/>
      <sz val="12"/>
      <color theme="0" tint="-0.249977111117893"/>
      <name val="Arial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sz val="10"/>
      <color theme="0" tint="-0.249977111117893"/>
      <name val="Helv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10"/>
      <name val="Arial"/>
      <charset val="238"/>
    </font>
    <font>
      <vertAlign val="superscript"/>
      <sz val="10"/>
      <name val="Arial"/>
      <family val="2"/>
    </font>
    <font>
      <i/>
      <sz val="10"/>
      <color indexed="12"/>
      <name val="Arial"/>
      <family val="2"/>
    </font>
    <font>
      <sz val="10"/>
      <color indexed="52"/>
      <name val="Arial"/>
      <family val="2"/>
    </font>
    <font>
      <i/>
      <sz val="10"/>
      <color rgb="FFFF0000"/>
      <name val="Arial"/>
      <family val="2"/>
      <charset val="238"/>
    </font>
    <font>
      <b/>
      <i/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2" fillId="0" borderId="0"/>
    <xf numFmtId="165" fontId="1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3" borderId="0" applyNumberFormat="0" applyBorder="0" applyAlignment="0" applyProtection="0"/>
    <xf numFmtId="0" fontId="1" fillId="0" borderId="0"/>
    <xf numFmtId="0" fontId="48" fillId="0" borderId="0"/>
    <xf numFmtId="165" fontId="1" fillId="0" borderId="0" applyFont="0" applyFill="0" applyBorder="0" applyAlignment="0" applyProtection="0"/>
    <xf numFmtId="0" fontId="49" fillId="0" borderId="0"/>
    <xf numFmtId="0" fontId="50" fillId="2" borderId="0" applyNumberFormat="0" applyBorder="0" applyAlignment="0" applyProtection="0"/>
    <xf numFmtId="0" fontId="42" fillId="0" borderId="0"/>
    <xf numFmtId="0" fontId="16" fillId="0" borderId="0"/>
    <xf numFmtId="0" fontId="16" fillId="0" borderId="0"/>
    <xf numFmtId="164" fontId="59" fillId="0" borderId="0" applyFont="0" applyFill="0" applyBorder="0" applyAlignment="0" applyProtection="0"/>
    <xf numFmtId="0" fontId="68" fillId="0" borderId="0"/>
    <xf numFmtId="0" fontId="1" fillId="0" borderId="0"/>
    <xf numFmtId="0" fontId="23" fillId="0" borderId="0"/>
    <xf numFmtId="0" fontId="1" fillId="0" borderId="0">
      <alignment vertical="justify" wrapText="1"/>
    </xf>
    <xf numFmtId="0" fontId="16" fillId="0" borderId="0"/>
    <xf numFmtId="44" fontId="1" fillId="0" borderId="0" applyFont="0" applyFill="0" applyBorder="0" applyAlignment="0" applyProtection="0"/>
    <xf numFmtId="0" fontId="32" fillId="0" borderId="0"/>
  </cellStyleXfs>
  <cellXfs count="318">
    <xf numFmtId="0" fontId="0" fillId="0" borderId="0" xfId="0"/>
    <xf numFmtId="1" fontId="1" fillId="0" borderId="0" xfId="1" applyNumberFormat="1" applyAlignment="1">
      <alignment horizontal="right"/>
    </xf>
    <xf numFmtId="4" fontId="1" fillId="0" borderId="0" xfId="1" applyNumberFormat="1"/>
    <xf numFmtId="4" fontId="1" fillId="0" borderId="0" xfId="1" applyNumberFormat="1" applyAlignment="1">
      <alignment horizontal="right"/>
    </xf>
    <xf numFmtId="4" fontId="1" fillId="0" borderId="0" xfId="1" applyNumberFormat="1" applyAlignment="1">
      <alignment horizontal="center"/>
    </xf>
    <xf numFmtId="4" fontId="2" fillId="0" borderId="0" xfId="1" applyNumberFormat="1" applyFont="1"/>
    <xf numFmtId="2" fontId="1" fillId="0" borderId="0" xfId="1" applyNumberFormat="1"/>
    <xf numFmtId="4" fontId="3" fillId="0" borderId="0" xfId="1" applyNumberFormat="1" applyFont="1"/>
    <xf numFmtId="2" fontId="3" fillId="0" borderId="0" xfId="1" applyNumberFormat="1" applyFont="1"/>
    <xf numFmtId="0" fontId="5" fillId="0" borderId="0" xfId="1" applyFont="1" applyAlignment="1">
      <alignment horizontal="right" vertical="top" wrapText="1"/>
    </xf>
    <xf numFmtId="0" fontId="6" fillId="0" borderId="0" xfId="1" applyFont="1"/>
    <xf numFmtId="4" fontId="5" fillId="0" borderId="0" xfId="1" applyNumberFormat="1" applyFont="1" applyAlignment="1">
      <alignment horizontal="left"/>
    </xf>
    <xf numFmtId="4" fontId="5" fillId="0" borderId="0" xfId="1" applyNumberFormat="1" applyFont="1" applyAlignment="1">
      <alignment horizontal="right"/>
    </xf>
    <xf numFmtId="4" fontId="5" fillId="0" borderId="0" xfId="1" applyNumberFormat="1" applyFont="1"/>
    <xf numFmtId="4" fontId="7" fillId="0" borderId="0" xfId="1" applyNumberFormat="1" applyFont="1"/>
    <xf numFmtId="2" fontId="5" fillId="0" borderId="0" xfId="1" applyNumberFormat="1" applyFont="1"/>
    <xf numFmtId="4" fontId="8" fillId="0" borderId="0" xfId="1" applyNumberFormat="1" applyFont="1" applyAlignment="1">
      <alignment horizontal="left" vertical="top"/>
    </xf>
    <xf numFmtId="4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center"/>
    </xf>
    <xf numFmtId="4" fontId="9" fillId="0" borderId="0" xfId="1" applyNumberFormat="1" applyFont="1"/>
    <xf numFmtId="0" fontId="9" fillId="0" borderId="0" xfId="1" applyFont="1"/>
    <xf numFmtId="0" fontId="1" fillId="0" borderId="0" xfId="1" applyAlignment="1">
      <alignment horizontal="right" vertical="top" wrapText="1"/>
    </xf>
    <xf numFmtId="4" fontId="1" fillId="0" borderId="0" xfId="1" applyNumberFormat="1" applyAlignment="1">
      <alignment horizontal="justify" vertical="top" wrapText="1"/>
    </xf>
    <xf numFmtId="0" fontId="1" fillId="0" borderId="0" xfId="1"/>
    <xf numFmtId="0" fontId="9" fillId="0" borderId="0" xfId="1" applyFont="1" applyAlignment="1">
      <alignment horizontal="right" vertical="top" wrapText="1"/>
    </xf>
    <xf numFmtId="4" fontId="9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1" fontId="1" fillId="0" borderId="0" xfId="1" applyNumberFormat="1" applyAlignment="1">
      <alignment horizontal="right" vertical="top" wrapText="1"/>
    </xf>
    <xf numFmtId="4" fontId="10" fillId="0" borderId="0" xfId="1" applyNumberFormat="1" applyFont="1" applyAlignment="1">
      <alignment horizontal="justify" vertical="top" wrapText="1"/>
    </xf>
    <xf numFmtId="4" fontId="1" fillId="0" borderId="0" xfId="1" applyNumberFormat="1" applyAlignment="1">
      <alignment horizontal="right" vertical="top" wrapText="1"/>
    </xf>
    <xf numFmtId="4" fontId="11" fillId="0" borderId="0" xfId="1" applyNumberFormat="1" applyFont="1"/>
    <xf numFmtId="2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justify" vertical="top" wrapText="1"/>
    </xf>
    <xf numFmtId="4" fontId="14" fillId="0" borderId="0" xfId="0" applyNumberFormat="1" applyFont="1"/>
    <xf numFmtId="0" fontId="1" fillId="0" borderId="0" xfId="1" applyAlignment="1">
      <alignment horizontal="right" vertical="top"/>
    </xf>
    <xf numFmtId="4" fontId="1" fillId="0" borderId="1" xfId="1" applyNumberFormat="1" applyBorder="1" applyAlignment="1">
      <alignment horizontal="justify" vertical="top" wrapText="1"/>
    </xf>
    <xf numFmtId="4" fontId="1" fillId="0" borderId="1" xfId="1" applyNumberFormat="1" applyBorder="1" applyAlignment="1">
      <alignment horizontal="right"/>
    </xf>
    <xf numFmtId="4" fontId="1" fillId="0" borderId="1" xfId="1" applyNumberFormat="1" applyBorder="1"/>
    <xf numFmtId="4" fontId="14" fillId="0" borderId="0" xfId="1" applyNumberFormat="1" applyFont="1"/>
    <xf numFmtId="1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/>
    <xf numFmtId="4" fontId="1" fillId="0" borderId="0" xfId="1" applyNumberFormat="1" applyAlignment="1">
      <alignment vertical="top" wrapText="1"/>
    </xf>
    <xf numFmtId="1" fontId="16" fillId="0" borderId="0" xfId="1" applyNumberFormat="1" applyFont="1" applyAlignment="1">
      <alignment horizontal="right" vertical="top" wrapText="1"/>
    </xf>
    <xf numFmtId="2" fontId="1" fillId="0" borderId="1" xfId="1" applyNumberFormat="1" applyBorder="1"/>
    <xf numFmtId="1" fontId="1" fillId="0" borderId="1" xfId="1" applyNumberFormat="1" applyBorder="1" applyAlignment="1">
      <alignment horizontal="right" vertical="top" wrapText="1"/>
    </xf>
    <xf numFmtId="2" fontId="9" fillId="0" borderId="0" xfId="1" applyNumberFormat="1" applyFont="1" applyAlignment="1">
      <alignment horizontal="right" vertical="top" wrapText="1"/>
    </xf>
    <xf numFmtId="4" fontId="19" fillId="0" borderId="0" xfId="1" applyNumberFormat="1" applyFont="1" applyAlignment="1">
      <alignment horizontal="right" vertical="top" wrapText="1"/>
    </xf>
    <xf numFmtId="4" fontId="19" fillId="0" borderId="0" xfId="1" applyNumberFormat="1" applyFont="1" applyAlignment="1">
      <alignment horizontal="right"/>
    </xf>
    <xf numFmtId="2" fontId="16" fillId="0" borderId="0" xfId="0" applyNumberFormat="1" applyFont="1"/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4" fontId="19" fillId="0" borderId="0" xfId="1" applyNumberFormat="1" applyFont="1"/>
    <xf numFmtId="2" fontId="19" fillId="0" borderId="0" xfId="1" applyNumberFormat="1" applyFont="1"/>
    <xf numFmtId="4" fontId="29" fillId="0" borderId="0" xfId="1" applyNumberFormat="1" applyFont="1" applyAlignment="1">
      <alignment horizontal="right" wrapText="1"/>
    </xf>
    <xf numFmtId="4" fontId="19" fillId="0" borderId="0" xfId="1" applyNumberFormat="1" applyFont="1" applyAlignment="1">
      <alignment vertical="center" wrapText="1"/>
    </xf>
    <xf numFmtId="4" fontId="30" fillId="0" borderId="0" xfId="1" applyNumberFormat="1" applyFont="1" applyAlignment="1">
      <alignment horizontal="right"/>
    </xf>
    <xf numFmtId="4" fontId="1" fillId="0" borderId="0" xfId="1" applyNumberFormat="1" applyAlignment="1">
      <alignment horizontal="left" vertical="top" wrapText="1"/>
    </xf>
    <xf numFmtId="2" fontId="34" fillId="0" borderId="1" xfId="1" applyNumberFormat="1" applyFont="1" applyBorder="1" applyAlignment="1">
      <alignment horizontal="right"/>
    </xf>
    <xf numFmtId="1" fontId="34" fillId="0" borderId="1" xfId="1" applyNumberFormat="1" applyFont="1" applyBorder="1" applyAlignment="1">
      <alignment horizontal="left"/>
    </xf>
    <xf numFmtId="1" fontId="34" fillId="0" borderId="1" xfId="1" applyNumberFormat="1" applyFont="1" applyBorder="1" applyAlignment="1">
      <alignment horizontal="right"/>
    </xf>
    <xf numFmtId="4" fontId="34" fillId="0" borderId="1" xfId="1" applyNumberFormat="1" applyFont="1" applyBorder="1" applyAlignment="1">
      <alignment horizontal="right"/>
    </xf>
    <xf numFmtId="4" fontId="35" fillId="0" borderId="1" xfId="1" applyNumberFormat="1" applyFont="1" applyBorder="1"/>
    <xf numFmtId="4" fontId="34" fillId="0" borderId="1" xfId="1" applyNumberFormat="1" applyFont="1" applyBorder="1"/>
    <xf numFmtId="2" fontId="34" fillId="0" borderId="1" xfId="1" applyNumberFormat="1" applyFont="1" applyBorder="1"/>
    <xf numFmtId="2" fontId="34" fillId="0" borderId="0" xfId="1" applyNumberFormat="1" applyFont="1" applyAlignment="1">
      <alignment horizontal="right"/>
    </xf>
    <xf numFmtId="1" fontId="34" fillId="0" borderId="0" xfId="1" applyNumberFormat="1" applyFont="1" applyAlignment="1">
      <alignment horizontal="left"/>
    </xf>
    <xf numFmtId="1" fontId="34" fillId="0" borderId="0" xfId="1" applyNumberFormat="1" applyFont="1" applyAlignment="1">
      <alignment horizontal="right"/>
    </xf>
    <xf numFmtId="4" fontId="34" fillId="0" borderId="0" xfId="1" applyNumberFormat="1" applyFont="1" applyAlignment="1">
      <alignment horizontal="right"/>
    </xf>
    <xf numFmtId="4" fontId="35" fillId="0" borderId="0" xfId="1" applyNumberFormat="1" applyFont="1"/>
    <xf numFmtId="4" fontId="34" fillId="0" borderId="0" xfId="1" applyNumberFormat="1" applyFont="1" applyAlignment="1">
      <alignment horizontal="center"/>
    </xf>
    <xf numFmtId="4" fontId="34" fillId="0" borderId="0" xfId="1" applyNumberFormat="1" applyFont="1"/>
    <xf numFmtId="2" fontId="34" fillId="0" borderId="0" xfId="1" applyNumberFormat="1" applyFont="1"/>
    <xf numFmtId="4" fontId="9" fillId="0" borderId="0" xfId="1" applyNumberFormat="1" applyFont="1" applyAlignment="1">
      <alignment vertical="center"/>
    </xf>
    <xf numFmtId="1" fontId="36" fillId="0" borderId="0" xfId="1" applyNumberFormat="1" applyFont="1" applyAlignment="1">
      <alignment horizontal="right" wrapText="1"/>
    </xf>
    <xf numFmtId="4" fontId="37" fillId="0" borderId="0" xfId="1" applyNumberFormat="1" applyFont="1" applyAlignment="1">
      <alignment horizontal="right" wrapText="1"/>
    </xf>
    <xf numFmtId="4" fontId="37" fillId="0" borderId="0" xfId="1" applyNumberFormat="1" applyFont="1" applyAlignment="1">
      <alignment vertical="center" wrapText="1"/>
    </xf>
    <xf numFmtId="4" fontId="36" fillId="0" borderId="0" xfId="1" applyNumberFormat="1" applyFont="1" applyAlignment="1">
      <alignment horizontal="right"/>
    </xf>
    <xf numFmtId="4" fontId="36" fillId="0" borderId="0" xfId="1" applyNumberFormat="1" applyFont="1" applyAlignment="1">
      <alignment vertical="center" wrapText="1"/>
    </xf>
    <xf numFmtId="4" fontId="36" fillId="0" borderId="0" xfId="1" applyNumberFormat="1" applyFont="1"/>
    <xf numFmtId="2" fontId="36" fillId="0" borderId="0" xfId="1" applyNumberFormat="1" applyFont="1"/>
    <xf numFmtId="0" fontId="36" fillId="0" borderId="0" xfId="1" applyFont="1"/>
    <xf numFmtId="0" fontId="35" fillId="0" borderId="1" xfId="1" applyFont="1" applyBorder="1" applyAlignment="1">
      <alignment horizontal="right" vertical="top" wrapText="1"/>
    </xf>
    <xf numFmtId="4" fontId="35" fillId="0" borderId="1" xfId="1" applyNumberFormat="1" applyFont="1" applyBorder="1" applyAlignment="1">
      <alignment horizontal="right" wrapText="1"/>
    </xf>
    <xf numFmtId="4" fontId="35" fillId="0" borderId="1" xfId="1" applyNumberFormat="1" applyFont="1" applyBorder="1" applyAlignment="1">
      <alignment horizontal="center" wrapText="1"/>
    </xf>
    <xf numFmtId="4" fontId="35" fillId="0" borderId="1" xfId="1" applyNumberFormat="1" applyFont="1" applyBorder="1" applyAlignment="1">
      <alignment horizontal="center"/>
    </xf>
    <xf numFmtId="0" fontId="34" fillId="0" borderId="1" xfId="1" applyFont="1" applyBorder="1"/>
    <xf numFmtId="0" fontId="34" fillId="0" borderId="0" xfId="1" applyFont="1" applyAlignment="1">
      <alignment horizontal="right" vertical="top" wrapText="1"/>
    </xf>
    <xf numFmtId="4" fontId="34" fillId="0" borderId="0" xfId="1" applyNumberFormat="1" applyFont="1" applyAlignment="1">
      <alignment horizontal="right" wrapText="1"/>
    </xf>
    <xf numFmtId="4" fontId="34" fillId="0" borderId="0" xfId="1" applyNumberFormat="1" applyFont="1" applyAlignment="1">
      <alignment horizontal="center" wrapText="1"/>
    </xf>
    <xf numFmtId="0" fontId="34" fillId="0" borderId="0" xfId="1" applyFont="1"/>
    <xf numFmtId="4" fontId="1" fillId="0" borderId="4" xfId="1" applyNumberFormat="1" applyBorder="1"/>
    <xf numFmtId="2" fontId="1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horizontal="right" wrapText="1"/>
    </xf>
    <xf numFmtId="2" fontId="16" fillId="0" borderId="0" xfId="0" applyNumberFormat="1" applyFont="1" applyAlignment="1">
      <alignment vertical="top"/>
    </xf>
    <xf numFmtId="4" fontId="17" fillId="0" borderId="0" xfId="0" applyNumberFormat="1" applyFont="1" applyAlignment="1">
      <alignment horizontal="justify" vertical="top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justify" vertical="top" wrapText="1"/>
    </xf>
    <xf numFmtId="4" fontId="17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horizontal="right" vertical="top" wrapText="1"/>
    </xf>
    <xf numFmtId="4" fontId="21" fillId="0" borderId="0" xfId="0" applyNumberFormat="1" applyFont="1" applyAlignment="1">
      <alignment horizontal="right" vertical="top" wrapText="1"/>
    </xf>
    <xf numFmtId="4" fontId="16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4" fontId="15" fillId="0" borderId="0" xfId="0" applyNumberFormat="1" applyFont="1"/>
    <xf numFmtId="2" fontId="22" fillId="0" borderId="0" xfId="0" applyNumberFormat="1" applyFont="1"/>
    <xf numFmtId="2" fontId="12" fillId="0" borderId="0" xfId="0" applyNumberFormat="1" applyFont="1"/>
    <xf numFmtId="4" fontId="1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horizontal="justify" vertical="top" wrapText="1"/>
    </xf>
    <xf numFmtId="4" fontId="11" fillId="0" borderId="0" xfId="0" applyNumberFormat="1" applyFont="1"/>
    <xf numFmtId="4" fontId="1" fillId="0" borderId="0" xfId="1" applyNumberFormat="1" applyAlignment="1">
      <alignment horizontal="right" vertical="top"/>
    </xf>
    <xf numFmtId="4" fontId="9" fillId="0" borderId="0" xfId="1" applyNumberFormat="1" applyFont="1" applyAlignment="1">
      <alignment horizontal="left" vertical="top" wrapText="1"/>
    </xf>
    <xf numFmtId="0" fontId="41" fillId="0" borderId="0" xfId="1" applyFont="1" applyAlignment="1">
      <alignment horizontal="right"/>
    </xf>
    <xf numFmtId="0" fontId="41" fillId="0" borderId="0" xfId="1" applyFont="1"/>
    <xf numFmtId="0" fontId="4" fillId="0" borderId="0" xfId="1" applyFont="1"/>
    <xf numFmtId="0" fontId="3" fillId="0" borderId="0" xfId="1" applyFont="1"/>
    <xf numFmtId="4" fontId="20" fillId="0" borderId="4" xfId="1" applyNumberFormat="1" applyFont="1" applyBorder="1" applyAlignment="1">
      <alignment horizontal="justify" vertical="top" wrapText="1"/>
    </xf>
    <xf numFmtId="4" fontId="21" fillId="0" borderId="4" xfId="1" applyNumberFormat="1" applyFont="1" applyBorder="1" applyAlignment="1">
      <alignment horizontal="right" vertical="top" wrapText="1"/>
    </xf>
    <xf numFmtId="4" fontId="21" fillId="0" borderId="4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 vertical="top" wrapText="1"/>
    </xf>
    <xf numFmtId="4" fontId="33" fillId="0" borderId="4" xfId="1" applyNumberFormat="1" applyFont="1" applyBorder="1" applyAlignment="1">
      <alignment horizontal="right"/>
    </xf>
    <xf numFmtId="4" fontId="19" fillId="0" borderId="4" xfId="1" applyNumberFormat="1" applyFont="1" applyBorder="1"/>
    <xf numFmtId="4" fontId="1" fillId="0" borderId="0" xfId="1" applyNumberFormat="1" applyAlignment="1">
      <alignment vertical="top"/>
    </xf>
    <xf numFmtId="2" fontId="36" fillId="0" borderId="0" xfId="0" applyNumberFormat="1" applyFont="1" applyAlignment="1">
      <alignment vertical="top"/>
    </xf>
    <xf numFmtId="2" fontId="39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wrapText="1"/>
    </xf>
    <xf numFmtId="4" fontId="16" fillId="0" borderId="0" xfId="22" applyNumberFormat="1"/>
    <xf numFmtId="4" fontId="16" fillId="0" borderId="0" xfId="22" applyNumberFormat="1" applyAlignment="1">
      <alignment horizontal="right"/>
    </xf>
    <xf numFmtId="2" fontId="51" fillId="0" borderId="0" xfId="22" applyNumberFormat="1" applyFont="1"/>
    <xf numFmtId="2" fontId="16" fillId="0" borderId="0" xfId="22" applyNumberFormat="1"/>
    <xf numFmtId="2" fontId="31" fillId="0" borderId="0" xfId="22" applyNumberFormat="1" applyFont="1"/>
    <xf numFmtId="1" fontId="16" fillId="0" borderId="0" xfId="22" applyNumberFormat="1" applyAlignment="1">
      <alignment horizontal="right"/>
    </xf>
    <xf numFmtId="4" fontId="43" fillId="0" borderId="0" xfId="22" applyNumberFormat="1" applyFont="1"/>
    <xf numFmtId="4" fontId="52" fillId="0" borderId="0" xfId="22" applyNumberFormat="1" applyFont="1"/>
    <xf numFmtId="4" fontId="51" fillId="0" borderId="0" xfId="22" applyNumberFormat="1" applyFont="1"/>
    <xf numFmtId="4" fontId="16" fillId="0" borderId="0" xfId="23" applyNumberFormat="1"/>
    <xf numFmtId="4" fontId="16" fillId="0" borderId="0" xfId="23" applyNumberFormat="1" applyAlignment="1">
      <alignment wrapText="1"/>
    </xf>
    <xf numFmtId="2" fontId="34" fillId="0" borderId="0" xfId="22" applyNumberFormat="1" applyFont="1"/>
    <xf numFmtId="1" fontId="34" fillId="0" borderId="0" xfId="22" applyNumberFormat="1" applyFont="1" applyAlignment="1">
      <alignment horizontal="left"/>
    </xf>
    <xf numFmtId="4" fontId="44" fillId="0" borderId="0" xfId="22" applyNumberFormat="1" applyFont="1" applyAlignment="1">
      <alignment horizontal="right"/>
    </xf>
    <xf numFmtId="4" fontId="44" fillId="0" borderId="0" xfId="22" applyNumberFormat="1" applyFont="1" applyAlignment="1">
      <alignment horizontal="center"/>
    </xf>
    <xf numFmtId="4" fontId="53" fillId="0" borderId="0" xfId="22" applyNumberFormat="1" applyFont="1" applyAlignment="1">
      <alignment horizontal="center"/>
    </xf>
    <xf numFmtId="4" fontId="34" fillId="0" borderId="0" xfId="22" applyNumberFormat="1" applyFont="1"/>
    <xf numFmtId="1" fontId="16" fillId="0" borderId="0" xfId="22" applyNumberFormat="1" applyAlignment="1">
      <alignment horizontal="center"/>
    </xf>
    <xf numFmtId="4" fontId="51" fillId="0" borderId="0" xfId="22" applyNumberFormat="1" applyFont="1" applyAlignment="1">
      <alignment horizontal="right"/>
    </xf>
    <xf numFmtId="4" fontId="27" fillId="0" borderId="0" xfId="22" applyNumberFormat="1" applyFont="1"/>
    <xf numFmtId="0" fontId="25" fillId="0" borderId="0" xfId="22" applyFont="1" applyAlignment="1">
      <alignment horizontal="right" vertical="top" wrapText="1"/>
    </xf>
    <xf numFmtId="4" fontId="25" fillId="0" borderId="0" xfId="22" applyNumberFormat="1" applyFont="1" applyAlignment="1">
      <alignment horizontal="left"/>
    </xf>
    <xf numFmtId="4" fontId="25" fillId="0" borderId="0" xfId="22" applyNumberFormat="1" applyFont="1" applyAlignment="1">
      <alignment horizontal="right"/>
    </xf>
    <xf numFmtId="2" fontId="54" fillId="0" borderId="0" xfId="22" applyNumberFormat="1" applyFont="1"/>
    <xf numFmtId="2" fontId="45" fillId="0" borderId="0" xfId="22" applyNumberFormat="1" applyFont="1"/>
    <xf numFmtId="2" fontId="25" fillId="0" borderId="0" xfId="22" applyNumberFormat="1" applyFont="1"/>
    <xf numFmtId="0" fontId="16" fillId="0" borderId="0" xfId="22" applyAlignment="1">
      <alignment horizontal="right" vertical="top" wrapText="1"/>
    </xf>
    <xf numFmtId="0" fontId="46" fillId="0" borderId="0" xfId="22" applyFont="1"/>
    <xf numFmtId="4" fontId="16" fillId="0" borderId="0" xfId="22" applyNumberFormat="1" applyAlignment="1">
      <alignment horizontal="left"/>
    </xf>
    <xf numFmtId="2" fontId="27" fillId="0" borderId="0" xfId="22" applyNumberFormat="1" applyFont="1"/>
    <xf numFmtId="1" fontId="20" fillId="0" borderId="0" xfId="22" applyNumberFormat="1" applyFont="1" applyAlignment="1">
      <alignment horizontal="right" vertical="top" wrapText="1"/>
    </xf>
    <xf numFmtId="4" fontId="20" fillId="0" borderId="0" xfId="22" applyNumberFormat="1" applyFont="1" applyAlignment="1">
      <alignment horizontal="right"/>
    </xf>
    <xf numFmtId="2" fontId="55" fillId="0" borderId="0" xfId="22" applyNumberFormat="1" applyFont="1"/>
    <xf numFmtId="2" fontId="28" fillId="0" borderId="0" xfId="22" applyNumberFormat="1" applyFont="1"/>
    <xf numFmtId="2" fontId="20" fillId="0" borderId="0" xfId="22" applyNumberFormat="1" applyFont="1"/>
    <xf numFmtId="1" fontId="16" fillId="0" borderId="0" xfId="22" applyNumberFormat="1" applyAlignment="1">
      <alignment horizontal="center" vertical="top" wrapText="1"/>
    </xf>
    <xf numFmtId="4" fontId="23" fillId="0" borderId="0" xfId="22" applyNumberFormat="1" applyFont="1" applyAlignment="1">
      <alignment horizontal="right"/>
    </xf>
    <xf numFmtId="4" fontId="23" fillId="0" borderId="0" xfId="22" applyNumberFormat="1" applyFont="1" applyAlignment="1">
      <alignment horizontal="center"/>
    </xf>
    <xf numFmtId="4" fontId="56" fillId="0" borderId="0" xfId="22" applyNumberFormat="1" applyFont="1" applyAlignment="1">
      <alignment horizontal="center"/>
    </xf>
    <xf numFmtId="4" fontId="23" fillId="0" borderId="0" xfId="22" applyNumberFormat="1" applyFont="1"/>
    <xf numFmtId="0" fontId="23" fillId="0" borderId="0" xfId="22" applyFont="1"/>
    <xf numFmtId="1" fontId="16" fillId="0" borderId="0" xfId="22" applyNumberFormat="1" applyAlignment="1">
      <alignment horizontal="right" vertical="top" wrapText="1"/>
    </xf>
    <xf numFmtId="2" fontId="16" fillId="0" borderId="0" xfId="22" applyNumberFormat="1" applyAlignment="1">
      <alignment horizontal="right"/>
    </xf>
    <xf numFmtId="2" fontId="24" fillId="0" borderId="0" xfId="22" applyNumberFormat="1" applyFont="1" applyAlignment="1">
      <alignment horizontal="right"/>
    </xf>
    <xf numFmtId="2" fontId="51" fillId="0" borderId="7" xfId="22" applyNumberFormat="1" applyFont="1" applyBorder="1"/>
    <xf numFmtId="0" fontId="16" fillId="0" borderId="0" xfId="22" applyAlignment="1">
      <alignment horizontal="center" vertical="top" wrapText="1"/>
    </xf>
    <xf numFmtId="0" fontId="16" fillId="0" borderId="0" xfId="22" applyAlignment="1">
      <alignment horizontal="justify"/>
    </xf>
    <xf numFmtId="4" fontId="9" fillId="0" borderId="0" xfId="1" applyNumberFormat="1" applyFont="1" applyAlignment="1">
      <alignment vertical="top" wrapText="1"/>
    </xf>
    <xf numFmtId="0" fontId="9" fillId="0" borderId="4" xfId="1" applyFont="1" applyBorder="1" applyAlignment="1">
      <alignment horizontal="right" vertical="top" wrapText="1"/>
    </xf>
    <xf numFmtId="166" fontId="1" fillId="0" borderId="0" xfId="24" applyNumberFormat="1" applyFont="1"/>
    <xf numFmtId="166" fontId="3" fillId="0" borderId="0" xfId="24" applyNumberFormat="1" applyFont="1"/>
    <xf numFmtId="166" fontId="5" fillId="0" borderId="0" xfId="24" applyNumberFormat="1" applyFont="1"/>
    <xf numFmtId="166" fontId="9" fillId="0" borderId="0" xfId="24" applyNumberFormat="1" applyFont="1" applyAlignment="1">
      <alignment horizontal="center"/>
    </xf>
    <xf numFmtId="166" fontId="1" fillId="0" borderId="0" xfId="24" applyNumberFormat="1" applyFont="1" applyAlignment="1">
      <alignment horizontal="center"/>
    </xf>
    <xf numFmtId="166" fontId="1" fillId="0" borderId="0" xfId="24" applyNumberFormat="1" applyFont="1" applyAlignment="1">
      <alignment horizontal="right"/>
    </xf>
    <xf numFmtId="166" fontId="16" fillId="0" borderId="1" xfId="24" applyNumberFormat="1" applyFont="1" applyBorder="1" applyAlignment="1">
      <alignment horizontal="right" vertical="top"/>
    </xf>
    <xf numFmtId="166" fontId="9" fillId="0" borderId="0" xfId="24" applyNumberFormat="1" applyFont="1" applyAlignment="1">
      <alignment horizontal="right"/>
    </xf>
    <xf numFmtId="166" fontId="34" fillId="0" borderId="1" xfId="24" applyNumberFormat="1" applyFont="1" applyBorder="1" applyAlignment="1">
      <alignment horizontal="center"/>
    </xf>
    <xf numFmtId="166" fontId="34" fillId="0" borderId="0" xfId="24" applyNumberFormat="1" applyFont="1" applyAlignment="1">
      <alignment horizontal="center"/>
    </xf>
    <xf numFmtId="166" fontId="9" fillId="0" borderId="3" xfId="24" applyNumberFormat="1" applyFont="1" applyBorder="1" applyAlignment="1">
      <alignment horizontal="right" vertical="top" wrapText="1"/>
    </xf>
    <xf numFmtId="166" fontId="9" fillId="0" borderId="6" xfId="24" applyNumberFormat="1" applyFont="1" applyBorder="1" applyAlignment="1">
      <alignment horizontal="right" vertical="top" wrapText="1"/>
    </xf>
    <xf numFmtId="166" fontId="37" fillId="0" borderId="0" xfId="24" applyNumberFormat="1" applyFont="1" applyAlignment="1">
      <alignment horizontal="right" wrapText="1"/>
    </xf>
    <xf numFmtId="4" fontId="61" fillId="0" borderId="0" xfId="22" applyNumberFormat="1" applyFont="1" applyAlignment="1">
      <alignment horizontal="center" wrapText="1"/>
    </xf>
    <xf numFmtId="4" fontId="61" fillId="0" borderId="0" xfId="22" applyNumberFormat="1" applyFont="1" applyAlignment="1">
      <alignment horizontal="center"/>
    </xf>
    <xf numFmtId="4" fontId="60" fillId="0" borderId="0" xfId="22" applyNumberFormat="1" applyFont="1"/>
    <xf numFmtId="4" fontId="61" fillId="0" borderId="0" xfId="22" applyNumberFormat="1" applyFont="1" applyAlignment="1">
      <alignment horizontal="left"/>
    </xf>
    <xf numFmtId="4" fontId="63" fillId="0" borderId="0" xfId="22" applyNumberFormat="1" applyFont="1" applyAlignment="1">
      <alignment horizontal="justify"/>
    </xf>
    <xf numFmtId="4" fontId="61" fillId="0" borderId="0" xfId="22" applyNumberFormat="1" applyFont="1" applyAlignment="1">
      <alignment horizontal="justify"/>
    </xf>
    <xf numFmtId="4" fontId="61" fillId="0" borderId="0" xfId="22" applyNumberFormat="1" applyFont="1"/>
    <xf numFmtId="1" fontId="64" fillId="0" borderId="0" xfId="22" applyNumberFormat="1" applyFont="1" applyAlignment="1">
      <alignment horizontal="left"/>
    </xf>
    <xf numFmtId="0" fontId="63" fillId="0" borderId="0" xfId="22" applyFont="1"/>
    <xf numFmtId="4" fontId="60" fillId="0" borderId="0" xfId="22" applyNumberFormat="1" applyFont="1" applyAlignment="1">
      <alignment horizontal="center"/>
    </xf>
    <xf numFmtId="4" fontId="16" fillId="0" borderId="0" xfId="23" applyNumberFormat="1" applyAlignment="1">
      <alignment horizontal="right"/>
    </xf>
    <xf numFmtId="2" fontId="14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2" fontId="18" fillId="0" borderId="0" xfId="0" applyNumberFormat="1" applyFont="1"/>
    <xf numFmtId="0" fontId="1" fillId="0" borderId="0" xfId="3" applyAlignment="1">
      <alignment horizontal="justify" vertical="top" wrapText="1"/>
    </xf>
    <xf numFmtId="166" fontId="16" fillId="0" borderId="0" xfId="24" applyNumberFormat="1" applyFont="1" applyBorder="1" applyAlignment="1">
      <alignment horizontal="right" vertical="top"/>
    </xf>
    <xf numFmtId="166" fontId="9" fillId="0" borderId="3" xfId="24" applyNumberFormat="1" applyFont="1" applyBorder="1" applyAlignment="1">
      <alignment horizontal="right" wrapText="1"/>
    </xf>
    <xf numFmtId="166" fontId="9" fillId="0" borderId="0" xfId="24" applyNumberFormat="1" applyFont="1" applyAlignment="1">
      <alignment wrapText="1"/>
    </xf>
    <xf numFmtId="166" fontId="1" fillId="0" borderId="1" xfId="24" applyNumberFormat="1" applyFont="1" applyBorder="1" applyAlignment="1">
      <alignment wrapText="1"/>
    </xf>
    <xf numFmtId="4" fontId="9" fillId="0" borderId="0" xfId="1" applyNumberFormat="1" applyFont="1" applyAlignment="1">
      <alignment horizontal="center" wrapText="1"/>
    </xf>
    <xf numFmtId="4" fontId="20" fillId="0" borderId="0" xfId="0" applyNumberFormat="1" applyFont="1" applyAlignment="1">
      <alignment horizontal="justify" vertical="top" wrapText="1"/>
    </xf>
    <xf numFmtId="4" fontId="14" fillId="0" borderId="1" xfId="1" applyNumberFormat="1" applyFont="1" applyBorder="1"/>
    <xf numFmtId="4" fontId="17" fillId="0" borderId="0" xfId="25" applyNumberFormat="1" applyFont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73" fillId="0" borderId="0" xfId="1" applyFont="1"/>
    <xf numFmtId="2" fontId="40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6" fillId="0" borderId="0" xfId="25" applyNumberFormat="1" applyFont="1" applyAlignment="1">
      <alignment horizontal="justify" vertical="top" wrapText="1"/>
    </xf>
    <xf numFmtId="4" fontId="16" fillId="0" borderId="0" xfId="25" applyNumberFormat="1" applyFont="1" applyAlignment="1">
      <alignment horizontal="left" vertical="top" wrapText="1"/>
    </xf>
    <xf numFmtId="4" fontId="2" fillId="0" borderId="1" xfId="1" applyNumberFormat="1" applyFont="1" applyBorder="1"/>
    <xf numFmtId="1" fontId="9" fillId="0" borderId="0" xfId="1" applyNumberFormat="1" applyFont="1" applyAlignment="1">
      <alignment horizontal="right" vertical="top" wrapText="1"/>
    </xf>
    <xf numFmtId="1" fontId="1" fillId="0" borderId="0" xfId="27" applyNumberFormat="1" applyFont="1" applyAlignment="1">
      <alignment horizontal="right" vertical="top" wrapText="1"/>
    </xf>
    <xf numFmtId="4" fontId="10" fillId="0" borderId="0" xfId="27" applyNumberFormat="1" applyFont="1" applyAlignment="1">
      <alignment horizontal="justify" vertical="top" wrapText="1"/>
    </xf>
    <xf numFmtId="4" fontId="19" fillId="0" borderId="0" xfId="27" applyNumberFormat="1" applyFont="1" applyAlignment="1">
      <alignment horizontal="right" vertical="top" wrapText="1"/>
    </xf>
    <xf numFmtId="4" fontId="19" fillId="0" borderId="0" xfId="27" applyNumberFormat="1" applyFont="1" applyAlignment="1">
      <alignment horizontal="right"/>
    </xf>
    <xf numFmtId="2" fontId="19" fillId="0" borderId="0" xfId="27" applyNumberFormat="1" applyFont="1"/>
    <xf numFmtId="2" fontId="72" fillId="0" borderId="0" xfId="27" applyNumberFormat="1" applyFont="1"/>
    <xf numFmtId="4" fontId="16" fillId="0" borderId="0" xfId="2" applyNumberFormat="1" applyFont="1" applyFill="1" applyBorder="1" applyAlignment="1">
      <alignment wrapText="1"/>
    </xf>
    <xf numFmtId="4" fontId="19" fillId="0" borderId="0" xfId="27" applyNumberFormat="1" applyFont="1"/>
    <xf numFmtId="4" fontId="21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2" fontId="19" fillId="0" borderId="0" xfId="0" applyNumberFormat="1" applyFont="1"/>
    <xf numFmtId="4" fontId="19" fillId="0" borderId="0" xfId="0" applyNumberFormat="1" applyFont="1"/>
    <xf numFmtId="4" fontId="26" fillId="0" borderId="0" xfId="0" applyNumberFormat="1" applyFont="1" applyAlignment="1">
      <alignment horizontal="justify" vertical="top" wrapText="1"/>
    </xf>
    <xf numFmtId="4" fontId="26" fillId="0" borderId="0" xfId="0" applyNumberFormat="1" applyFont="1" applyAlignment="1">
      <alignment horizontal="right" vertical="top" wrapText="1"/>
    </xf>
    <xf numFmtId="4" fontId="16" fillId="0" borderId="0" xfId="0" applyNumberFormat="1" applyFont="1" applyAlignment="1">
      <alignment horizontal="left" vertical="top" wrapText="1"/>
    </xf>
    <xf numFmtId="4" fontId="0" fillId="0" borderId="0" xfId="0" applyNumberFormat="1"/>
    <xf numFmtId="4" fontId="22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 vertical="top" wrapText="1"/>
    </xf>
    <xf numFmtId="4" fontId="21" fillId="0" borderId="0" xfId="0" applyNumberFormat="1" applyFont="1" applyAlignment="1">
      <alignment vertical="top" wrapText="1"/>
    </xf>
    <xf numFmtId="4" fontId="38" fillId="0" borderId="0" xfId="0" applyNumberFormat="1" applyFont="1" applyAlignment="1">
      <alignment horizontal="right" vertical="top" wrapText="1"/>
    </xf>
    <xf numFmtId="4" fontId="20" fillId="0" borderId="0" xfId="0" applyNumberFormat="1" applyFont="1" applyAlignment="1">
      <alignment horizontal="right"/>
    </xf>
    <xf numFmtId="4" fontId="70" fillId="0" borderId="0" xfId="0" applyNumberFormat="1" applyFont="1"/>
    <xf numFmtId="2" fontId="21" fillId="0" borderId="0" xfId="0" applyNumberFormat="1" applyFont="1"/>
    <xf numFmtId="2" fontId="36" fillId="0" borderId="0" xfId="0" applyNumberFormat="1" applyFont="1" applyAlignment="1">
      <alignment horizontal="right"/>
    </xf>
    <xf numFmtId="2" fontId="36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wrapText="1"/>
    </xf>
    <xf numFmtId="4" fontId="21" fillId="0" borderId="0" xfId="0" applyNumberFormat="1" applyFont="1"/>
    <xf numFmtId="0" fontId="16" fillId="0" borderId="0" xfId="0" applyFont="1" applyAlignment="1">
      <alignment horizontal="justify" wrapText="1"/>
    </xf>
    <xf numFmtId="0" fontId="16" fillId="0" borderId="0" xfId="0" applyFont="1" applyAlignment="1">
      <alignment horizontal="left"/>
    </xf>
    <xf numFmtId="4" fontId="71" fillId="0" borderId="0" xfId="0" applyNumberFormat="1" applyFont="1"/>
    <xf numFmtId="1" fontId="1" fillId="0" borderId="1" xfId="0" applyNumberFormat="1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2" fontId="16" fillId="0" borderId="1" xfId="0" applyNumberFormat="1" applyFont="1" applyBorder="1"/>
    <xf numFmtId="2" fontId="22" fillId="0" borderId="1" xfId="0" applyNumberFormat="1" applyFont="1" applyBorder="1"/>
    <xf numFmtId="4" fontId="16" fillId="0" borderId="1" xfId="0" applyNumberFormat="1" applyFont="1" applyBorder="1"/>
    <xf numFmtId="4" fontId="10" fillId="0" borderId="0" xfId="29" applyNumberFormat="1" applyFont="1" applyAlignment="1">
      <alignment horizontal="justify" vertical="top" wrapText="1"/>
    </xf>
    <xf numFmtId="0" fontId="74" fillId="0" borderId="0" xfId="29" applyFont="1" applyAlignment="1">
      <alignment horizontal="justify" vertical="top" wrapText="1"/>
    </xf>
    <xf numFmtId="0" fontId="1" fillId="0" borderId="0" xfId="29" applyFont="1" applyAlignment="1">
      <alignment horizontal="right" vertical="top"/>
    </xf>
    <xf numFmtId="4" fontId="1" fillId="0" borderId="0" xfId="29" applyNumberFormat="1" applyFont="1" applyAlignment="1">
      <alignment horizontal="right"/>
    </xf>
    <xf numFmtId="167" fontId="1" fillId="0" borderId="0" xfId="29" applyNumberFormat="1" applyFont="1"/>
    <xf numFmtId="167" fontId="1" fillId="0" borderId="0" xfId="29" applyNumberFormat="1" applyFont="1" applyAlignment="1">
      <alignment horizontal="center"/>
    </xf>
    <xf numFmtId="4" fontId="1" fillId="0" borderId="0" xfId="29" applyNumberFormat="1" applyFont="1"/>
    <xf numFmtId="2" fontId="16" fillId="0" borderId="0" xfId="29" applyNumberFormat="1" applyAlignment="1">
      <alignment vertical="top"/>
    </xf>
    <xf numFmtId="0" fontId="1" fillId="0" borderId="0" xfId="29" applyFont="1" applyAlignment="1">
      <alignment horizontal="right" vertical="top" wrapText="1"/>
    </xf>
    <xf numFmtId="0" fontId="1" fillId="0" borderId="0" xfId="3" applyAlignment="1">
      <alignment horizontal="justify" wrapText="1"/>
    </xf>
    <xf numFmtId="0" fontId="1" fillId="0" borderId="0" xfId="29" applyFont="1" applyAlignment="1">
      <alignment horizontal="right"/>
    </xf>
    <xf numFmtId="167" fontId="1" fillId="0" borderId="0" xfId="29" applyNumberFormat="1" applyFont="1" applyAlignment="1">
      <alignment horizontal="right"/>
    </xf>
    <xf numFmtId="2" fontId="1" fillId="0" borderId="0" xfId="29" applyNumberFormat="1" applyFont="1" applyAlignment="1">
      <alignment horizontal="right"/>
    </xf>
    <xf numFmtId="4" fontId="2" fillId="0" borderId="0" xfId="29" applyNumberFormat="1" applyFont="1"/>
    <xf numFmtId="2" fontId="1" fillId="0" borderId="0" xfId="29" applyNumberFormat="1" applyFont="1"/>
    <xf numFmtId="0" fontId="1" fillId="0" borderId="0" xfId="29" applyFont="1" applyAlignment="1">
      <alignment vertical="top"/>
    </xf>
    <xf numFmtId="1" fontId="1" fillId="0" borderId="0" xfId="29" applyNumberFormat="1" applyFont="1" applyAlignment="1">
      <alignment horizontal="right" vertical="top" wrapText="1"/>
    </xf>
    <xf numFmtId="2" fontId="36" fillId="0" borderId="0" xfId="29" applyNumberFormat="1" applyFont="1" applyAlignment="1">
      <alignment vertical="top"/>
    </xf>
    <xf numFmtId="4" fontId="13" fillId="0" borderId="0" xfId="29" applyNumberFormat="1" applyFont="1" applyAlignment="1">
      <alignment horizontal="justify"/>
    </xf>
    <xf numFmtId="0" fontId="1" fillId="0" borderId="0" xfId="31" applyFont="1" applyAlignment="1">
      <alignment horizontal="left" vertical="top" wrapText="1"/>
    </xf>
    <xf numFmtId="4" fontId="75" fillId="0" borderId="0" xfId="27" applyNumberFormat="1" applyFont="1"/>
    <xf numFmtId="4" fontId="22" fillId="0" borderId="0" xfId="0" applyNumberFormat="1" applyFont="1"/>
    <xf numFmtId="1" fontId="9" fillId="0" borderId="0" xfId="1" applyNumberFormat="1" applyFont="1" applyAlignment="1">
      <alignment horizontal="left" vertical="top" wrapText="1"/>
    </xf>
    <xf numFmtId="2" fontId="75" fillId="0" borderId="0" xfId="27" applyNumberFormat="1" applyFont="1"/>
    <xf numFmtId="2" fontId="12" fillId="0" borderId="0" xfId="0" applyNumberFormat="1" applyFont="1" applyAlignment="1">
      <alignment vertical="top"/>
    </xf>
    <xf numFmtId="1" fontId="34" fillId="0" borderId="2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 wrapText="1"/>
    </xf>
    <xf numFmtId="4" fontId="9" fillId="0" borderId="0" xfId="1" applyNumberFormat="1" applyFont="1" applyAlignment="1">
      <alignment horizontal="center"/>
    </xf>
    <xf numFmtId="4" fontId="60" fillId="0" borderId="0" xfId="22" applyNumberFormat="1" applyFont="1" applyAlignment="1">
      <alignment horizontal="center"/>
    </xf>
    <xf numFmtId="4" fontId="65" fillId="0" borderId="0" xfId="22" applyNumberFormat="1" applyFont="1" applyAlignment="1">
      <alignment horizontal="center"/>
    </xf>
    <xf numFmtId="1" fontId="67" fillId="0" borderId="0" xfId="22" applyNumberFormat="1" applyFont="1" applyAlignment="1">
      <alignment horizontal="center"/>
    </xf>
    <xf numFmtId="4" fontId="61" fillId="0" borderId="0" xfId="22" applyNumberFormat="1" applyFont="1" applyAlignment="1">
      <alignment horizontal="left"/>
    </xf>
    <xf numFmtId="4" fontId="63" fillId="0" borderId="0" xfId="22" applyNumberFormat="1" applyFont="1" applyAlignment="1">
      <alignment horizontal="left"/>
    </xf>
    <xf numFmtId="4" fontId="66" fillId="0" borderId="0" xfId="22" applyNumberFormat="1" applyFont="1" applyAlignment="1">
      <alignment horizontal="left" vertical="top" wrapText="1"/>
    </xf>
    <xf numFmtId="4" fontId="66" fillId="0" borderId="0" xfId="22" applyNumberFormat="1" applyFont="1" applyAlignment="1">
      <alignment horizontal="left" vertical="top"/>
    </xf>
    <xf numFmtId="4" fontId="66" fillId="0" borderId="0" xfId="22" applyNumberFormat="1" applyFont="1" applyAlignment="1">
      <alignment horizontal="left"/>
    </xf>
    <xf numFmtId="4" fontId="61" fillId="0" borderId="0" xfId="22" applyNumberFormat="1" applyFont="1" applyAlignment="1">
      <alignment horizontal="justify" wrapText="1"/>
    </xf>
    <xf numFmtId="4" fontId="16" fillId="0" borderId="0" xfId="22" applyNumberFormat="1" applyAlignment="1">
      <alignment horizontal="center"/>
    </xf>
    <xf numFmtId="4" fontId="62" fillId="0" borderId="0" xfId="22" applyNumberFormat="1" applyFont="1" applyAlignment="1">
      <alignment horizontal="justify" vertical="top" wrapText="1"/>
    </xf>
    <xf numFmtId="0" fontId="66" fillId="0" borderId="0" xfId="22" applyFont="1" applyAlignment="1">
      <alignment horizontal="left"/>
    </xf>
    <xf numFmtId="2" fontId="62" fillId="0" borderId="0" xfId="22" applyNumberFormat="1" applyFont="1" applyAlignment="1">
      <alignment horizontal="justify" vertical="top" wrapText="1"/>
    </xf>
    <xf numFmtId="4" fontId="61" fillId="0" borderId="0" xfId="22" applyNumberFormat="1" applyFont="1" applyAlignment="1">
      <alignment horizontal="justify"/>
    </xf>
    <xf numFmtId="0" fontId="57" fillId="4" borderId="10" xfId="0" applyFont="1" applyFill="1" applyBorder="1" applyAlignment="1">
      <alignment horizontal="center" vertical="center" wrapText="1"/>
    </xf>
    <xf numFmtId="0" fontId="57" fillId="4" borderId="11" xfId="0" applyFont="1" applyFill="1" applyBorder="1" applyAlignment="1">
      <alignment horizontal="center" vertical="center" wrapText="1"/>
    </xf>
    <xf numFmtId="4" fontId="58" fillId="4" borderId="10" xfId="0" applyNumberFormat="1" applyFont="1" applyFill="1" applyBorder="1" applyAlignment="1">
      <alignment horizontal="center" vertical="center" wrapText="1"/>
    </xf>
    <xf numFmtId="4" fontId="58" fillId="4" borderId="11" xfId="0" applyNumberFormat="1" applyFont="1" applyFill="1" applyBorder="1" applyAlignment="1">
      <alignment horizontal="center" vertical="center" wrapText="1"/>
    </xf>
    <xf numFmtId="4" fontId="57" fillId="4" borderId="10" xfId="0" applyNumberFormat="1" applyFont="1" applyFill="1" applyBorder="1" applyAlignment="1">
      <alignment horizontal="center" vertical="center" wrapText="1"/>
    </xf>
    <xf numFmtId="4" fontId="31" fillId="4" borderId="5" xfId="0" applyNumberFormat="1" applyFont="1" applyFill="1" applyBorder="1" applyAlignment="1">
      <alignment horizontal="center" vertical="center" wrapText="1"/>
    </xf>
    <xf numFmtId="4" fontId="31" fillId="4" borderId="8" xfId="0" applyNumberFormat="1" applyFont="1" applyFill="1" applyBorder="1" applyAlignment="1">
      <alignment horizontal="center" vertical="center" wrapText="1"/>
    </xf>
    <xf numFmtId="4" fontId="57" fillId="4" borderId="11" xfId="0" applyNumberFormat="1" applyFont="1" applyFill="1" applyBorder="1" applyAlignment="1">
      <alignment horizontal="center" vertical="center" wrapText="1"/>
    </xf>
    <xf numFmtId="4" fontId="31" fillId="4" borderId="9" xfId="0" applyNumberFormat="1" applyFont="1" applyFill="1" applyBorder="1" applyAlignment="1">
      <alignment horizontal="center" vertical="center"/>
    </xf>
    <xf numFmtId="166" fontId="31" fillId="4" borderId="9" xfId="24" applyNumberFormat="1" applyFont="1" applyFill="1" applyBorder="1" applyAlignment="1">
      <alignment horizontal="center" vertical="center"/>
    </xf>
  </cellXfs>
  <cellStyles count="32">
    <cellStyle name="Comma 2 2" xfId="18" xr:uid="{00000000-0005-0000-0000-000000000000}"/>
    <cellStyle name="Dobro 2" xfId="20" xr:uid="{00000000-0005-0000-0000-000001000000}"/>
    <cellStyle name="Neutralno 2" xfId="15" xr:uid="{00000000-0005-0000-0000-000002000000}"/>
    <cellStyle name="Normal 11" xfId="14" xr:uid="{00000000-0005-0000-0000-000003000000}"/>
    <cellStyle name="Normal 2 10 2" xfId="11" xr:uid="{00000000-0005-0000-0000-000004000000}"/>
    <cellStyle name="Normal 2 2 3 2" xfId="10" xr:uid="{00000000-0005-0000-0000-000005000000}"/>
    <cellStyle name="Normal 4" xfId="17" xr:uid="{00000000-0005-0000-0000-000006000000}"/>
    <cellStyle name="Normal_128-10 PISAROVINA - troškovnik GRIJANJE" xfId="16" xr:uid="{00000000-0005-0000-0000-000007000000}"/>
    <cellStyle name="Normal_Kim ponuda stepenice,hodnik,pasterizacija,licenje" xfId="27" xr:uid="{00000000-0005-0000-0000-000008000000}"/>
    <cellStyle name="Normalno" xfId="0" builtinId="0"/>
    <cellStyle name="Normalno 2" xfId="1" xr:uid="{00000000-0005-0000-0000-00000A000000}"/>
    <cellStyle name="Normalno 2 2" xfId="26" xr:uid="{00000000-0005-0000-0000-00000B000000}"/>
    <cellStyle name="Normalno 2 2 2" xfId="3" xr:uid="{00000000-0005-0000-0000-00000C000000}"/>
    <cellStyle name="Normalno 2 2 2 2" xfId="31" xr:uid="{00000000-0005-0000-0000-00000D000000}"/>
    <cellStyle name="Normalno 2 2 3" xfId="12" xr:uid="{00000000-0005-0000-0000-00000E000000}"/>
    <cellStyle name="Normalno 2 3" xfId="6" xr:uid="{00000000-0005-0000-0000-00000F000000}"/>
    <cellStyle name="Normalno 2 4" xfId="13" xr:uid="{00000000-0005-0000-0000-000010000000}"/>
    <cellStyle name="Normalno 3" xfId="4" xr:uid="{00000000-0005-0000-0000-000011000000}"/>
    <cellStyle name="Normalno 3 2" xfId="9" xr:uid="{00000000-0005-0000-0000-000012000000}"/>
    <cellStyle name="Normalno 3 3" xfId="22" xr:uid="{00000000-0005-0000-0000-000013000000}"/>
    <cellStyle name="Normalno 3 4" xfId="21" xr:uid="{00000000-0005-0000-0000-000014000000}"/>
    <cellStyle name="Normalno 3 4 2" xfId="23" xr:uid="{00000000-0005-0000-0000-000015000000}"/>
    <cellStyle name="Normalno 4" xfId="7" xr:uid="{00000000-0005-0000-0000-000016000000}"/>
    <cellStyle name="Normalno 5" xfId="25" xr:uid="{00000000-0005-0000-0000-000017000000}"/>
    <cellStyle name="Normalno 6 19" xfId="29" xr:uid="{00000000-0005-0000-0000-000018000000}"/>
    <cellStyle name="Normalno 7" xfId="19" xr:uid="{00000000-0005-0000-0000-000019000000}"/>
    <cellStyle name="Obično 3" xfId="28" xr:uid="{00000000-0005-0000-0000-00001A000000}"/>
    <cellStyle name="Obično_Odeta" xfId="8" xr:uid="{00000000-0005-0000-0000-00001B000000}"/>
    <cellStyle name="Valuta" xfId="24" builtinId="4"/>
    <cellStyle name="Valuta 2" xfId="30" xr:uid="{00000000-0005-0000-0000-00001D000000}"/>
    <cellStyle name="Zarez 2" xfId="2" xr:uid="{00000000-0005-0000-0000-00001E000000}"/>
    <cellStyle name="Zarez 2 2" xfId="5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4</xdr:col>
      <xdr:colOff>933450</xdr:colOff>
      <xdr:row>4</xdr:row>
      <xdr:rowOff>119328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018F1B1-56DD-5641-CAC8-F28B3DF85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04775"/>
          <a:ext cx="5867400" cy="662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9525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565034</xdr:colOff>
      <xdr:row>226</xdr:row>
      <xdr:rowOff>0</xdr:rowOff>
    </xdr:from>
    <xdr:ext cx="259461" cy="26456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8059" y="159894787"/>
          <a:ext cx="2594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5"/>
  <sheetViews>
    <sheetView tabSelected="1" view="pageBreakPreview" topLeftCell="A23" zoomScaleNormal="110" zoomScaleSheetLayoutView="100" zoomScalePageLayoutView="85" workbookViewId="0">
      <selection activeCell="J44" sqref="J44"/>
    </sheetView>
  </sheetViews>
  <sheetFormatPr defaultColWidth="8.85546875" defaultRowHeight="12.75"/>
  <cols>
    <col min="1" max="1" width="3.85546875" style="140" customWidth="1"/>
    <col min="2" max="2" width="53.5703125" style="135" customWidth="1"/>
    <col min="3" max="3" width="7.85546875" style="136" customWidth="1"/>
    <col min="4" max="4" width="9.28515625" style="136" customWidth="1"/>
    <col min="5" max="5" width="15.42578125" style="136" customWidth="1"/>
    <col min="6" max="6" width="8.85546875" style="137" customWidth="1"/>
    <col min="7" max="7" width="12.85546875" style="164" customWidth="1"/>
    <col min="8" max="8" width="8.85546875" style="164" customWidth="1"/>
    <col min="9" max="16384" width="8.85546875" style="138"/>
  </cols>
  <sheetData>
    <row r="1" spans="3:8">
      <c r="C1" s="135"/>
      <c r="G1" s="138"/>
      <c r="H1" s="138"/>
    </row>
    <row r="2" spans="3:8">
      <c r="C2" s="135"/>
      <c r="F2" s="139"/>
      <c r="G2" s="138"/>
      <c r="H2" s="138"/>
    </row>
    <row r="3" spans="3:8">
      <c r="C3" s="135"/>
      <c r="G3" s="138"/>
      <c r="H3" s="138"/>
    </row>
    <row r="4" spans="3:8">
      <c r="C4" s="135"/>
      <c r="G4" s="138"/>
      <c r="H4" s="138"/>
    </row>
    <row r="5" spans="3:8">
      <c r="C5" s="135"/>
      <c r="G5" s="138"/>
      <c r="H5" s="138"/>
    </row>
    <row r="6" spans="3:8">
      <c r="C6" s="135"/>
      <c r="G6" s="138"/>
      <c r="H6" s="138"/>
    </row>
    <row r="7" spans="3:8">
      <c r="C7" s="135"/>
      <c r="G7" s="138"/>
      <c r="H7" s="138"/>
    </row>
    <row r="8" spans="3:8">
      <c r="C8" s="135"/>
      <c r="G8" s="138"/>
      <c r="H8" s="138"/>
    </row>
    <row r="9" spans="3:8">
      <c r="C9" s="135"/>
      <c r="G9" s="138"/>
      <c r="H9" s="138"/>
    </row>
    <row r="10" spans="3:8">
      <c r="C10" s="135"/>
      <c r="G10" s="138"/>
      <c r="H10" s="138"/>
    </row>
    <row r="11" spans="3:8">
      <c r="C11" s="135"/>
      <c r="G11" s="138"/>
      <c r="H11" s="138"/>
    </row>
    <row r="12" spans="3:8">
      <c r="C12" s="135"/>
      <c r="G12" s="138"/>
      <c r="H12" s="138"/>
    </row>
    <row r="13" spans="3:8">
      <c r="C13" s="135"/>
      <c r="G13" s="138"/>
      <c r="H13" s="138"/>
    </row>
    <row r="14" spans="3:8">
      <c r="C14" s="135"/>
      <c r="G14" s="138"/>
      <c r="H14" s="138"/>
    </row>
    <row r="15" spans="3:8">
      <c r="C15" s="135"/>
      <c r="G15" s="138"/>
      <c r="H15" s="138"/>
    </row>
    <row r="16" spans="3:8">
      <c r="C16" s="135"/>
      <c r="G16" s="138"/>
      <c r="H16" s="138"/>
    </row>
    <row r="17" spans="1:8">
      <c r="C17" s="135"/>
      <c r="G17" s="138"/>
      <c r="H17" s="138"/>
    </row>
    <row r="18" spans="1:8">
      <c r="C18" s="135"/>
      <c r="G18" s="138"/>
      <c r="H18" s="138"/>
    </row>
    <row r="19" spans="1:8">
      <c r="C19" s="135"/>
      <c r="G19" s="138"/>
      <c r="H19" s="138"/>
    </row>
    <row r="20" spans="1:8">
      <c r="C20" s="135"/>
      <c r="G20" s="138"/>
      <c r="H20" s="138"/>
    </row>
    <row r="21" spans="1:8">
      <c r="C21" s="135"/>
      <c r="G21" s="138"/>
      <c r="H21" s="138"/>
    </row>
    <row r="22" spans="1:8">
      <c r="C22" s="135"/>
      <c r="G22" s="138"/>
      <c r="H22" s="138"/>
    </row>
    <row r="23" spans="1:8">
      <c r="C23" s="135"/>
      <c r="G23" s="138"/>
      <c r="H23" s="138"/>
    </row>
    <row r="24" spans="1:8">
      <c r="C24" s="135"/>
      <c r="G24" s="138"/>
      <c r="H24" s="138"/>
    </row>
    <row r="25" spans="1:8" ht="20.25">
      <c r="A25" s="295" t="s">
        <v>39</v>
      </c>
      <c r="B25" s="295"/>
      <c r="C25" s="295"/>
      <c r="D25" s="295"/>
      <c r="E25" s="295"/>
      <c r="G25" s="138"/>
      <c r="H25" s="138"/>
    </row>
    <row r="26" spans="1:8" s="141" customFormat="1" ht="20.25">
      <c r="A26" s="296" t="s">
        <v>31</v>
      </c>
      <c r="B26" s="296"/>
      <c r="C26" s="296"/>
      <c r="D26" s="296"/>
      <c r="E26" s="296"/>
      <c r="F26" s="142"/>
    </row>
    <row r="27" spans="1:8" s="135" customFormat="1">
      <c r="F27" s="143"/>
    </row>
    <row r="28" spans="1:8" s="135" customFormat="1" ht="12.75" customHeight="1">
      <c r="F28" s="143"/>
    </row>
    <row r="29" spans="1:8" s="135" customFormat="1" ht="12.75" customHeight="1">
      <c r="F29" s="143"/>
    </row>
    <row r="30" spans="1:8" s="135" customFormat="1">
      <c r="F30" s="143"/>
    </row>
    <row r="31" spans="1:8" s="135" customFormat="1">
      <c r="F31" s="143"/>
    </row>
    <row r="32" spans="1:8" s="135" customFormat="1">
      <c r="F32" s="143"/>
    </row>
    <row r="33" spans="1:54" s="135" customFormat="1">
      <c r="F33" s="143"/>
    </row>
    <row r="34" spans="1:54" s="135" customFormat="1">
      <c r="F34" s="143"/>
    </row>
    <row r="35" spans="1:54" s="135" customFormat="1">
      <c r="F35" s="143"/>
    </row>
    <row r="36" spans="1:54" s="135" customFormat="1">
      <c r="A36" s="199"/>
      <c r="B36" s="199"/>
      <c r="C36" s="199"/>
      <c r="D36" s="199"/>
      <c r="E36" s="199"/>
      <c r="F36" s="143"/>
    </row>
    <row r="37" spans="1:54" s="135" customFormat="1">
      <c r="A37" s="294"/>
      <c r="B37" s="294"/>
      <c r="C37" s="294"/>
      <c r="D37" s="294"/>
      <c r="E37" s="294"/>
      <c r="F37" s="143"/>
    </row>
    <row r="38" spans="1:54" s="135" customFormat="1">
      <c r="A38" s="294"/>
      <c r="B38" s="294"/>
      <c r="C38" s="294"/>
      <c r="D38" s="294"/>
      <c r="E38" s="294"/>
      <c r="F38" s="143"/>
    </row>
    <row r="39" spans="1:54" s="135" customFormat="1">
      <c r="A39" s="294"/>
      <c r="B39" s="294"/>
      <c r="C39" s="294"/>
      <c r="D39" s="294"/>
      <c r="E39" s="294"/>
      <c r="F39" s="143"/>
    </row>
    <row r="40" spans="1:54" s="135" customFormat="1">
      <c r="A40" s="294"/>
      <c r="B40" s="294"/>
      <c r="C40" s="294"/>
      <c r="D40" s="294"/>
      <c r="E40" s="294"/>
      <c r="F40" s="143"/>
    </row>
    <row r="41" spans="1:54" s="135" customFormat="1" ht="16.5">
      <c r="A41" s="298" t="s">
        <v>32</v>
      </c>
      <c r="B41" s="298"/>
      <c r="C41" s="298"/>
      <c r="D41" s="298"/>
      <c r="E41" s="298"/>
      <c r="F41" s="143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</row>
    <row r="42" spans="1:54" s="135" customFormat="1" ht="16.5" customHeight="1">
      <c r="A42" s="299" t="s">
        <v>35</v>
      </c>
      <c r="B42" s="300"/>
      <c r="C42" s="300"/>
      <c r="D42" s="300"/>
      <c r="E42" s="300"/>
      <c r="F42" s="143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</row>
    <row r="43" spans="1:54" s="135" customFormat="1" ht="15.75">
      <c r="A43" s="299" t="s">
        <v>36</v>
      </c>
      <c r="B43" s="300"/>
      <c r="C43" s="300"/>
      <c r="D43" s="300"/>
      <c r="E43" s="300"/>
      <c r="F43" s="143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</row>
    <row r="44" spans="1:54" s="135" customFormat="1" ht="15.75">
      <c r="A44" s="301" t="s">
        <v>37</v>
      </c>
      <c r="B44" s="301"/>
      <c r="C44" s="301"/>
      <c r="D44" s="301"/>
      <c r="E44" s="301"/>
      <c r="F44" s="143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</row>
    <row r="45" spans="1:54" s="135" customFormat="1" ht="16.5">
      <c r="A45" s="200"/>
      <c r="B45" s="200"/>
      <c r="C45" s="200"/>
      <c r="D45" s="200"/>
      <c r="E45" s="200"/>
      <c r="F45" s="143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</row>
    <row r="46" spans="1:54" s="135" customFormat="1" ht="16.5">
      <c r="A46" s="298" t="s">
        <v>20</v>
      </c>
      <c r="B46" s="298"/>
      <c r="C46" s="298"/>
      <c r="D46" s="298"/>
      <c r="E46" s="298"/>
      <c r="F46" s="143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</row>
    <row r="47" spans="1:54" s="135" customFormat="1" ht="15.75">
      <c r="A47" s="301" t="s">
        <v>38</v>
      </c>
      <c r="B47" s="301"/>
      <c r="C47" s="301"/>
      <c r="D47" s="301"/>
      <c r="E47" s="301"/>
      <c r="F47" s="143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</row>
    <row r="48" spans="1:54" s="135" customFormat="1" ht="16.5">
      <c r="A48" s="297"/>
      <c r="B48" s="297"/>
      <c r="C48" s="297"/>
      <c r="D48" s="297"/>
      <c r="E48" s="297"/>
      <c r="F48" s="143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</row>
    <row r="49" spans="1:54" s="135" customFormat="1" ht="16.5">
      <c r="A49" s="298" t="s">
        <v>19</v>
      </c>
      <c r="B49" s="298"/>
      <c r="C49" s="298"/>
      <c r="D49" s="298"/>
      <c r="E49" s="298"/>
      <c r="F49" s="143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</row>
    <row r="50" spans="1:54" s="135" customFormat="1" ht="18" customHeight="1">
      <c r="A50" s="301" t="s">
        <v>33</v>
      </c>
      <c r="B50" s="301"/>
      <c r="C50" s="301"/>
      <c r="D50" s="301"/>
      <c r="E50" s="301"/>
      <c r="F50" s="143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</row>
    <row r="51" spans="1:54" s="135" customFormat="1" ht="16.5">
      <c r="A51" s="297"/>
      <c r="B51" s="297"/>
      <c r="C51" s="297"/>
      <c r="D51" s="297"/>
      <c r="E51" s="297"/>
      <c r="F51" s="143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</row>
    <row r="52" spans="1:54" s="135" customFormat="1">
      <c r="A52" s="206"/>
      <c r="B52" s="206"/>
      <c r="C52" s="206"/>
      <c r="D52" s="206"/>
      <c r="E52" s="206"/>
      <c r="F52" s="143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</row>
    <row r="53" spans="1:54" s="135" customFormat="1">
      <c r="A53" s="206"/>
      <c r="B53" s="206"/>
      <c r="C53" s="206"/>
      <c r="D53" s="206"/>
      <c r="E53" s="206"/>
      <c r="F53" s="143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</row>
    <row r="54" spans="1:54" s="135" customFormat="1">
      <c r="A54" s="144"/>
      <c r="B54" s="145"/>
      <c r="C54" s="144"/>
      <c r="E54" s="144"/>
      <c r="F54" s="143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</row>
    <row r="55" spans="1:54" s="135" customFormat="1" ht="16.5">
      <c r="A55" s="298" t="s">
        <v>30</v>
      </c>
      <c r="B55" s="298"/>
      <c r="C55" s="298"/>
      <c r="D55" s="298"/>
      <c r="E55" s="298"/>
      <c r="F55" s="143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</row>
    <row r="56" spans="1:54" ht="15.75">
      <c r="A56" s="305" t="s">
        <v>34</v>
      </c>
      <c r="B56" s="305"/>
      <c r="C56" s="207"/>
      <c r="D56" s="207"/>
      <c r="E56" s="207"/>
      <c r="G56" s="138"/>
      <c r="H56" s="138"/>
    </row>
    <row r="57" spans="1:54">
      <c r="C57" s="135"/>
      <c r="G57" s="138"/>
      <c r="H57" s="138"/>
    </row>
    <row r="58" spans="1:54" s="135" customFormat="1">
      <c r="A58" s="303"/>
      <c r="B58" s="303"/>
      <c r="C58" s="303"/>
      <c r="D58" s="303"/>
      <c r="E58" s="303"/>
      <c r="F58" s="143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</row>
    <row r="59" spans="1:54" s="146" customFormat="1" ht="18.75" customHeight="1">
      <c r="B59" s="204"/>
      <c r="C59" s="147"/>
      <c r="D59" s="148"/>
      <c r="E59" s="149"/>
      <c r="F59" s="150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</row>
    <row r="60" spans="1:54">
      <c r="A60" s="152"/>
      <c r="B60" s="199"/>
      <c r="F60" s="153"/>
      <c r="G60" s="154"/>
      <c r="H60" s="154"/>
      <c r="I60" s="154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</row>
    <row r="61" spans="1:54">
      <c r="B61" s="199"/>
    </row>
    <row r="62" spans="1:54" s="160" customFormat="1" ht="16.5">
      <c r="A62" s="155"/>
      <c r="B62" s="205"/>
      <c r="C62" s="156"/>
      <c r="D62" s="157"/>
      <c r="E62" s="157"/>
      <c r="F62" s="158"/>
      <c r="G62" s="159"/>
      <c r="H62" s="159"/>
    </row>
    <row r="63" spans="1:54" ht="14.25">
      <c r="A63" s="161"/>
      <c r="B63" s="162"/>
      <c r="C63" s="163"/>
    </row>
    <row r="64" spans="1:54" s="169" customFormat="1" ht="81.75" customHeight="1">
      <c r="A64" s="165"/>
      <c r="B64" s="304"/>
      <c r="C64" s="304"/>
      <c r="D64" s="166"/>
      <c r="E64" s="166"/>
      <c r="F64" s="167"/>
      <c r="G64" s="168"/>
      <c r="H64" s="168"/>
    </row>
    <row r="65" spans="1:51" s="175" customFormat="1" ht="71.25" customHeight="1">
      <c r="A65" s="170"/>
      <c r="B65" s="302"/>
      <c r="C65" s="302"/>
      <c r="D65" s="171"/>
      <c r="E65" s="172"/>
      <c r="F65" s="173"/>
      <c r="G65" s="171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</row>
    <row r="66" spans="1:51" s="175" customFormat="1" ht="34.5" customHeight="1">
      <c r="A66" s="170"/>
      <c r="B66" s="302"/>
      <c r="C66" s="302"/>
      <c r="D66" s="171"/>
      <c r="E66" s="172"/>
      <c r="F66" s="173"/>
      <c r="G66" s="171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</row>
    <row r="67" spans="1:51" s="175" customFormat="1" ht="39" customHeight="1">
      <c r="A67" s="170"/>
      <c r="B67" s="302"/>
      <c r="C67" s="302"/>
      <c r="D67" s="171"/>
      <c r="E67" s="172"/>
      <c r="F67" s="173"/>
      <c r="G67" s="171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</row>
    <row r="68" spans="1:51" s="175" customFormat="1" ht="40.5" customHeight="1">
      <c r="A68" s="170"/>
      <c r="B68" s="302"/>
      <c r="C68" s="302"/>
      <c r="D68" s="171"/>
      <c r="E68" s="172"/>
      <c r="F68" s="173"/>
      <c r="G68" s="171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</row>
    <row r="69" spans="1:51" s="175" customFormat="1" ht="32.25" customHeight="1">
      <c r="A69" s="170"/>
      <c r="B69" s="302"/>
      <c r="C69" s="302"/>
      <c r="D69" s="171"/>
      <c r="E69" s="172"/>
      <c r="F69" s="173"/>
      <c r="G69" s="171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</row>
    <row r="70" spans="1:51" s="175" customFormat="1" ht="43.5" customHeight="1">
      <c r="A70" s="170"/>
      <c r="B70" s="302"/>
      <c r="C70" s="302"/>
      <c r="D70" s="171"/>
      <c r="E70" s="172"/>
      <c r="F70" s="173"/>
      <c r="G70" s="171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</row>
    <row r="71" spans="1:51" s="175" customFormat="1" ht="52.5" customHeight="1">
      <c r="A71" s="170"/>
      <c r="B71" s="302"/>
      <c r="C71" s="302"/>
      <c r="D71" s="171"/>
      <c r="E71" s="172"/>
      <c r="F71" s="173"/>
      <c r="G71" s="171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</row>
    <row r="72" spans="1:51" s="175" customFormat="1" ht="48.75" customHeight="1">
      <c r="A72" s="170"/>
      <c r="B72" s="302"/>
      <c r="C72" s="302"/>
      <c r="D72" s="171"/>
      <c r="E72" s="172"/>
      <c r="F72" s="173"/>
      <c r="G72" s="171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</row>
    <row r="73" spans="1:51" s="175" customFormat="1" ht="48" customHeight="1">
      <c r="A73" s="170"/>
      <c r="B73" s="302"/>
      <c r="C73" s="302"/>
      <c r="D73" s="171"/>
      <c r="E73" s="172"/>
      <c r="F73" s="173"/>
      <c r="G73" s="171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</row>
    <row r="74" spans="1:51" s="175" customFormat="1" ht="50.25" customHeight="1">
      <c r="A74" s="170"/>
      <c r="B74" s="302"/>
      <c r="C74" s="302"/>
      <c r="D74" s="171"/>
      <c r="E74" s="172"/>
      <c r="F74" s="173"/>
      <c r="G74" s="171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</row>
    <row r="75" spans="1:51" s="175" customFormat="1" ht="17.25" customHeight="1">
      <c r="A75" s="170"/>
      <c r="B75" s="302"/>
      <c r="C75" s="302"/>
      <c r="D75" s="171"/>
      <c r="E75" s="172"/>
      <c r="F75" s="173"/>
      <c r="G75" s="171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</row>
    <row r="76" spans="1:51" s="175" customFormat="1" ht="12.75" customHeight="1">
      <c r="A76" s="170"/>
      <c r="B76" s="302"/>
      <c r="C76" s="302"/>
      <c r="D76" s="171"/>
      <c r="E76" s="172"/>
      <c r="F76" s="173"/>
      <c r="G76" s="171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</row>
    <row r="77" spans="1:51" s="175" customFormat="1" ht="25.5" customHeight="1">
      <c r="A77" s="170"/>
      <c r="B77" s="302"/>
      <c r="C77" s="302"/>
      <c r="D77" s="171"/>
      <c r="E77" s="172"/>
      <c r="F77" s="173"/>
      <c r="G77" s="171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</row>
    <row r="78" spans="1:51" s="175" customFormat="1" ht="16.5">
      <c r="A78" s="170"/>
      <c r="B78" s="197"/>
      <c r="C78" s="197"/>
      <c r="D78" s="171"/>
      <c r="E78" s="172"/>
      <c r="F78" s="173"/>
      <c r="G78" s="171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</row>
    <row r="79" spans="1:51" s="175" customFormat="1" ht="55.5" customHeight="1">
      <c r="A79" s="170"/>
      <c r="B79" s="302"/>
      <c r="C79" s="302"/>
      <c r="D79" s="171"/>
      <c r="E79" s="172"/>
      <c r="F79" s="173"/>
      <c r="G79" s="171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</row>
    <row r="80" spans="1:51" s="175" customFormat="1" ht="54" customHeight="1">
      <c r="A80" s="170"/>
      <c r="B80" s="302"/>
      <c r="C80" s="302"/>
      <c r="D80" s="171"/>
      <c r="E80" s="172"/>
      <c r="F80" s="173"/>
      <c r="G80" s="171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</row>
    <row r="81" spans="1:51" s="175" customFormat="1" ht="28.5" customHeight="1">
      <c r="A81" s="170"/>
      <c r="B81" s="302"/>
      <c r="C81" s="302"/>
      <c r="D81" s="171"/>
      <c r="E81" s="172"/>
      <c r="F81" s="173"/>
      <c r="G81" s="171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</row>
    <row r="82" spans="1:51" ht="37.5" customHeight="1">
      <c r="A82" s="176"/>
      <c r="B82" s="306"/>
      <c r="C82" s="306"/>
      <c r="D82" s="177"/>
      <c r="E82" s="178"/>
      <c r="F82" s="179"/>
      <c r="G82" s="138"/>
      <c r="H82" s="138"/>
    </row>
    <row r="83" spans="1:51" s="175" customFormat="1" ht="16.5">
      <c r="A83" s="170"/>
      <c r="B83" s="197"/>
      <c r="C83" s="197"/>
      <c r="D83" s="171"/>
      <c r="E83" s="172"/>
      <c r="F83" s="173"/>
      <c r="G83" s="171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</row>
    <row r="84" spans="1:51" s="175" customFormat="1" ht="52.5" customHeight="1">
      <c r="A84" s="170"/>
      <c r="B84" s="302"/>
      <c r="C84" s="302"/>
      <c r="D84" s="171"/>
      <c r="E84" s="172"/>
      <c r="F84" s="173"/>
      <c r="G84" s="171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</row>
    <row r="85" spans="1:51" s="175" customFormat="1" ht="16.5">
      <c r="A85" s="170"/>
      <c r="B85" s="197"/>
      <c r="C85" s="197"/>
      <c r="D85" s="171"/>
      <c r="E85" s="172"/>
      <c r="F85" s="173"/>
      <c r="G85" s="171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</row>
    <row r="86" spans="1:51" s="175" customFormat="1" ht="56.25" customHeight="1">
      <c r="A86" s="170"/>
      <c r="B86" s="302"/>
      <c r="C86" s="302"/>
      <c r="D86" s="171"/>
      <c r="E86" s="172"/>
      <c r="F86" s="173"/>
      <c r="G86" s="171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</row>
    <row r="87" spans="1:51" s="175" customFormat="1" ht="16.5">
      <c r="A87" s="170"/>
      <c r="B87" s="197"/>
      <c r="C87" s="197"/>
      <c r="D87" s="171"/>
      <c r="E87" s="172"/>
      <c r="F87" s="173"/>
      <c r="G87" s="171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</row>
    <row r="88" spans="1:51" s="175" customFormat="1" ht="69.75" customHeight="1">
      <c r="A88" s="170"/>
      <c r="B88" s="302"/>
      <c r="C88" s="302"/>
      <c r="D88" s="171"/>
      <c r="E88" s="172"/>
      <c r="F88" s="173"/>
      <c r="G88" s="171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</row>
    <row r="89" spans="1:51" s="175" customFormat="1" ht="16.5">
      <c r="A89" s="170"/>
      <c r="B89" s="197"/>
      <c r="C89" s="197"/>
      <c r="D89" s="171"/>
      <c r="E89" s="172"/>
      <c r="F89" s="173"/>
      <c r="G89" s="171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</row>
    <row r="90" spans="1:51" s="175" customFormat="1" ht="40.5" customHeight="1">
      <c r="A90" s="170"/>
      <c r="B90" s="302"/>
      <c r="C90" s="302"/>
      <c r="D90" s="171"/>
      <c r="E90" s="172"/>
      <c r="F90" s="173"/>
      <c r="G90" s="171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</row>
    <row r="91" spans="1:51" s="175" customFormat="1" ht="16.5">
      <c r="A91" s="170"/>
      <c r="B91" s="197"/>
      <c r="C91" s="197"/>
      <c r="D91" s="171"/>
      <c r="E91" s="172"/>
      <c r="F91" s="173"/>
      <c r="G91" s="171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</row>
    <row r="92" spans="1:51" s="175" customFormat="1" ht="67.5" customHeight="1">
      <c r="A92" s="170"/>
      <c r="B92" s="302"/>
      <c r="C92" s="302"/>
      <c r="D92" s="171"/>
      <c r="E92" s="172"/>
      <c r="F92" s="173"/>
      <c r="G92" s="171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</row>
    <row r="93" spans="1:51" s="175" customFormat="1" ht="42.75" customHeight="1">
      <c r="A93" s="170"/>
      <c r="B93" s="302"/>
      <c r="C93" s="302"/>
      <c r="D93" s="171"/>
      <c r="E93" s="172"/>
      <c r="F93" s="173"/>
      <c r="G93" s="171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</row>
    <row r="94" spans="1:51" s="175" customFormat="1" ht="63.75" customHeight="1">
      <c r="A94" s="170"/>
      <c r="B94" s="302"/>
      <c r="C94" s="302"/>
      <c r="D94" s="171"/>
      <c r="E94" s="172"/>
      <c r="F94" s="173"/>
      <c r="G94" s="171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</row>
    <row r="95" spans="1:51" ht="46.5" customHeight="1">
      <c r="A95" s="180"/>
      <c r="B95" s="307"/>
      <c r="C95" s="307"/>
      <c r="F95" s="153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</row>
    <row r="96" spans="1:51" ht="38.25" customHeight="1">
      <c r="A96" s="180"/>
      <c r="B96" s="307"/>
      <c r="C96" s="307"/>
      <c r="F96" s="153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</row>
    <row r="97" spans="1:51" ht="16.5">
      <c r="A97" s="180"/>
      <c r="B97" s="307"/>
      <c r="C97" s="307"/>
      <c r="F97" s="153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</row>
    <row r="98" spans="1:51" ht="16.5">
      <c r="A98" s="180"/>
      <c r="B98" s="307"/>
      <c r="C98" s="307"/>
      <c r="F98" s="153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</row>
    <row r="99" spans="1:51" ht="42.75" customHeight="1">
      <c r="A99" s="180"/>
      <c r="B99" s="307"/>
      <c r="C99" s="307"/>
      <c r="F99" s="153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</row>
    <row r="100" spans="1:51" ht="16.5">
      <c r="A100" s="180"/>
      <c r="B100" s="307"/>
      <c r="C100" s="307"/>
      <c r="F100" s="153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</row>
    <row r="101" spans="1:51" ht="16.5">
      <c r="A101" s="180"/>
      <c r="B101" s="307"/>
      <c r="C101" s="307"/>
      <c r="F101" s="153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</row>
    <row r="102" spans="1:51" ht="37.5" customHeight="1">
      <c r="A102" s="180"/>
      <c r="B102" s="307"/>
      <c r="C102" s="307"/>
      <c r="F102" s="153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</row>
    <row r="103" spans="1:51" ht="44.25" customHeight="1">
      <c r="A103" s="180"/>
      <c r="B103" s="307"/>
      <c r="C103" s="307"/>
      <c r="F103" s="153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</row>
    <row r="104" spans="1:51" ht="16.5">
      <c r="A104" s="180"/>
      <c r="B104" s="307"/>
      <c r="C104" s="307"/>
      <c r="F104" s="153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</row>
    <row r="105" spans="1:51" ht="36.75" customHeight="1">
      <c r="A105" s="180"/>
      <c r="B105" s="307"/>
      <c r="C105" s="307"/>
      <c r="F105" s="153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</row>
    <row r="106" spans="1:51" ht="20.25" customHeight="1">
      <c r="A106" s="180"/>
      <c r="B106" s="307"/>
      <c r="C106" s="307"/>
      <c r="F106" s="153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</row>
    <row r="107" spans="1:51" ht="16.5">
      <c r="A107" s="180"/>
      <c r="B107" s="198"/>
      <c r="C107" s="200"/>
      <c r="F107" s="153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</row>
    <row r="108" spans="1:51" ht="39" customHeight="1">
      <c r="A108" s="180"/>
      <c r="B108" s="307"/>
      <c r="C108" s="307"/>
      <c r="F108" s="153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</row>
    <row r="109" spans="1:51" ht="16.5">
      <c r="A109" s="180"/>
      <c r="B109" s="198"/>
      <c r="C109" s="200"/>
      <c r="F109" s="153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</row>
    <row r="110" spans="1:51" ht="54.75" customHeight="1">
      <c r="A110" s="180"/>
      <c r="B110" s="307"/>
      <c r="C110" s="307"/>
      <c r="F110" s="153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</row>
    <row r="111" spans="1:51" ht="16.5">
      <c r="A111" s="180"/>
      <c r="B111" s="201"/>
      <c r="C111" s="200"/>
      <c r="F111" s="153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</row>
    <row r="112" spans="1:51" ht="16.5">
      <c r="A112" s="180"/>
      <c r="B112" s="202"/>
      <c r="C112" s="200"/>
      <c r="F112" s="153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</row>
    <row r="113" spans="1:51" ht="16.5">
      <c r="A113" s="180"/>
      <c r="B113" s="203"/>
      <c r="C113" s="200"/>
      <c r="F113" s="153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</row>
    <row r="114" spans="1:51" ht="13.15" customHeight="1">
      <c r="A114" s="161"/>
      <c r="B114" s="181"/>
      <c r="C114" s="181"/>
    </row>
    <row r="115" spans="1:51">
      <c r="A115" s="161"/>
      <c r="B115" s="138"/>
      <c r="C115" s="163"/>
    </row>
  </sheetData>
  <protectedRanges>
    <protectedRange sqref="E65:F81 E83:F108" name="Raspon1"/>
    <protectedRange sqref="E59:F60" name="Raspon1_1"/>
    <protectedRange sqref="E109:F113" name="Raspon1_2"/>
  </protectedRanges>
  <mergeCells count="58">
    <mergeCell ref="B106:C106"/>
    <mergeCell ref="B108:C108"/>
    <mergeCell ref="B110:C110"/>
    <mergeCell ref="B100:C100"/>
    <mergeCell ref="B101:C101"/>
    <mergeCell ref="B102:C102"/>
    <mergeCell ref="B103:C103"/>
    <mergeCell ref="B104:C104"/>
    <mergeCell ref="B105:C105"/>
    <mergeCell ref="B99:C99"/>
    <mergeCell ref="B84:C84"/>
    <mergeCell ref="B86:C86"/>
    <mergeCell ref="B88:C88"/>
    <mergeCell ref="B90:C90"/>
    <mergeCell ref="B92:C92"/>
    <mergeCell ref="B93:C93"/>
    <mergeCell ref="B94:C94"/>
    <mergeCell ref="B95:C95"/>
    <mergeCell ref="B96:C96"/>
    <mergeCell ref="B97:C97"/>
    <mergeCell ref="B98:C98"/>
    <mergeCell ref="B82:C82"/>
    <mergeCell ref="B70:C70"/>
    <mergeCell ref="B71:C71"/>
    <mergeCell ref="B72:C72"/>
    <mergeCell ref="B73:C73"/>
    <mergeCell ref="B74:C74"/>
    <mergeCell ref="B75:C75"/>
    <mergeCell ref="B76:C76"/>
    <mergeCell ref="B77:C77"/>
    <mergeCell ref="B79:C79"/>
    <mergeCell ref="B80:C80"/>
    <mergeCell ref="B81:C81"/>
    <mergeCell ref="B69:C69"/>
    <mergeCell ref="A55:E55"/>
    <mergeCell ref="A58:E58"/>
    <mergeCell ref="B64:C64"/>
    <mergeCell ref="B65:C65"/>
    <mergeCell ref="B66:C66"/>
    <mergeCell ref="B67:C67"/>
    <mergeCell ref="B68:C68"/>
    <mergeCell ref="A56:B56"/>
    <mergeCell ref="A38:E38"/>
    <mergeCell ref="A25:E25"/>
    <mergeCell ref="A26:E26"/>
    <mergeCell ref="A37:E37"/>
    <mergeCell ref="A51:E51"/>
    <mergeCell ref="A39:E39"/>
    <mergeCell ref="A40:E40"/>
    <mergeCell ref="A41:E41"/>
    <mergeCell ref="A42:E42"/>
    <mergeCell ref="A43:E43"/>
    <mergeCell ref="A44:E44"/>
    <mergeCell ref="A46:E46"/>
    <mergeCell ref="A47:E47"/>
    <mergeCell ref="A48:E48"/>
    <mergeCell ref="A49:E49"/>
    <mergeCell ref="A50:E50"/>
  </mergeCells>
  <pageMargins left="0.78740157480314965" right="0.31496062992125984" top="0.6692913385826772" bottom="0.7" header="0.35433070866141736" footer="0.51181102362204722"/>
  <pageSetup paperSize="9" scale="97" orientation="portrait" r:id="rId1"/>
  <headerFooter differentFirst="1" alignWithMargins="0">
    <oddFooter>&amp;LTROŠKOVNIK GRAĐEVINSKIH RADOVA&amp;R&amp;8&amp;P</oddFooter>
  </headerFooter>
  <rowBreaks count="3" manualBreakCount="3">
    <brk id="57" max="4" man="1"/>
    <brk id="79" max="4" man="1"/>
    <brk id="10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U243"/>
  <sheetViews>
    <sheetView view="pageBreakPreview" topLeftCell="A223" zoomScale="140" zoomScaleNormal="100" zoomScaleSheetLayoutView="140" zoomScalePageLayoutView="85" workbookViewId="0">
      <selection activeCell="B231" sqref="B231"/>
    </sheetView>
  </sheetViews>
  <sheetFormatPr defaultColWidth="8.85546875" defaultRowHeight="12.75"/>
  <cols>
    <col min="1" max="1" width="4.85546875" style="1" customWidth="1"/>
    <col min="2" max="2" width="45.28515625" style="2" customWidth="1"/>
    <col min="3" max="3" width="6.85546875" style="3" customWidth="1"/>
    <col min="4" max="4" width="8.42578125" style="3" customWidth="1"/>
    <col min="5" max="5" width="10.7109375" style="2" customWidth="1"/>
    <col min="6" max="6" width="13.28515625" style="184" customWidth="1"/>
    <col min="7" max="7" width="9.42578125" style="5" hidden="1" customWidth="1"/>
    <col min="8" max="8" width="8.42578125" style="5" hidden="1" customWidth="1"/>
    <col min="9" max="9" width="8.42578125" style="2" hidden="1" customWidth="1"/>
    <col min="10" max="10" width="6.85546875" style="2" hidden="1" customWidth="1"/>
    <col min="11" max="11" width="10.42578125" style="2" hidden="1" customWidth="1"/>
    <col min="12" max="13" width="7.5703125" style="2" hidden="1" customWidth="1"/>
    <col min="14" max="14" width="7.42578125" style="2" hidden="1" customWidth="1"/>
    <col min="15" max="15" width="8.85546875" style="2" hidden="1" customWidth="1"/>
    <col min="16" max="16" width="7.28515625" style="2" hidden="1" customWidth="1"/>
    <col min="17" max="27" width="8.85546875" style="2" hidden="1" customWidth="1"/>
    <col min="28" max="28" width="8.85546875" style="6" hidden="1" customWidth="1"/>
    <col min="29" max="64" width="8.85546875" style="6" customWidth="1"/>
    <col min="65" max="16384" width="8.85546875" style="6"/>
  </cols>
  <sheetData>
    <row r="1" spans="1:47" s="103" customFormat="1" ht="12.75" customHeight="1">
      <c r="A1" s="308" t="s">
        <v>21</v>
      </c>
      <c r="B1" s="310" t="s">
        <v>22</v>
      </c>
      <c r="C1" s="312" t="s">
        <v>27</v>
      </c>
      <c r="D1" s="310" t="s">
        <v>23</v>
      </c>
      <c r="E1" s="313" t="s">
        <v>24</v>
      </c>
      <c r="F1" s="314"/>
    </row>
    <row r="2" spans="1:47" s="103" customFormat="1" ht="18" customHeight="1">
      <c r="A2" s="309"/>
      <c r="B2" s="311"/>
      <c r="C2" s="315"/>
      <c r="D2" s="311"/>
      <c r="E2" s="316" t="s">
        <v>25</v>
      </c>
      <c r="F2" s="317" t="s">
        <v>26</v>
      </c>
    </row>
    <row r="3" spans="1:47">
      <c r="E3" s="4"/>
    </row>
    <row r="4" spans="1:47">
      <c r="E4" s="4"/>
    </row>
    <row r="5" spans="1:47" s="8" customFormat="1" ht="20.25">
      <c r="A5" s="121"/>
      <c r="B5" s="221" t="s">
        <v>39</v>
      </c>
      <c r="C5" s="123"/>
      <c r="D5" s="122"/>
      <c r="E5" s="124"/>
      <c r="F5" s="185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7" s="15" customFormat="1" ht="15">
      <c r="A6" s="9"/>
      <c r="B6" s="10"/>
      <c r="C6" s="11"/>
      <c r="D6" s="12"/>
      <c r="E6" s="2"/>
      <c r="F6" s="186"/>
      <c r="G6" s="14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47" s="23" customFormat="1">
      <c r="A7" s="21"/>
      <c r="B7" s="22"/>
      <c r="C7" s="3"/>
      <c r="D7" s="3"/>
      <c r="E7" s="2"/>
      <c r="F7" s="18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s="20" customFormat="1">
      <c r="A8" s="24">
        <v>1</v>
      </c>
      <c r="B8" s="25" t="s">
        <v>40</v>
      </c>
      <c r="C8" s="17"/>
      <c r="D8" s="17"/>
      <c r="E8" s="2"/>
      <c r="F8" s="187"/>
      <c r="G8" s="1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s="23" customFormat="1">
      <c r="A9" s="26"/>
      <c r="B9" s="22"/>
      <c r="C9" s="3"/>
      <c r="D9" s="3"/>
      <c r="E9" s="2"/>
      <c r="F9" s="188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>
      <c r="A10" s="27">
        <v>1</v>
      </c>
      <c r="B10" s="28" t="s">
        <v>41</v>
      </c>
      <c r="C10" s="29"/>
      <c r="F10" s="189"/>
      <c r="G10" s="2"/>
      <c r="H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63.75">
      <c r="A11" s="27"/>
      <c r="B11" s="22" t="s">
        <v>145</v>
      </c>
      <c r="C11" s="29"/>
      <c r="F11" s="189"/>
      <c r="G11" s="2"/>
      <c r="H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>
      <c r="A12" s="27" t="s">
        <v>3</v>
      </c>
      <c r="B12" s="64" t="s">
        <v>42</v>
      </c>
      <c r="C12" s="29" t="s">
        <v>1</v>
      </c>
      <c r="D12" s="3">
        <v>3</v>
      </c>
      <c r="F12" s="212">
        <f>D12*E12</f>
        <v>0</v>
      </c>
      <c r="G12" s="2"/>
      <c r="H12" s="2"/>
      <c r="I12" s="30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>
      <c r="A13" s="27" t="s">
        <v>4</v>
      </c>
      <c r="B13" s="64" t="s">
        <v>129</v>
      </c>
      <c r="C13" s="29" t="s">
        <v>1</v>
      </c>
      <c r="D13" s="3">
        <v>2</v>
      </c>
      <c r="F13" s="212">
        <f>D13*E13</f>
        <v>0</v>
      </c>
      <c r="G13" s="2"/>
      <c r="H13" s="2"/>
      <c r="I13" s="30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>
      <c r="A14" s="27" t="s">
        <v>5</v>
      </c>
      <c r="B14" s="64" t="s">
        <v>43</v>
      </c>
      <c r="C14" s="29" t="s">
        <v>1</v>
      </c>
      <c r="D14" s="3">
        <v>3</v>
      </c>
      <c r="F14" s="212">
        <f>D14*E14</f>
        <v>0</v>
      </c>
      <c r="G14" s="2"/>
      <c r="H14" s="2"/>
      <c r="I14" s="30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>
      <c r="A15" s="27" t="s">
        <v>7</v>
      </c>
      <c r="B15" s="64" t="s">
        <v>56</v>
      </c>
      <c r="C15" s="29" t="s">
        <v>1</v>
      </c>
      <c r="D15" s="3">
        <v>3</v>
      </c>
      <c r="F15" s="212">
        <f>D15*E15</f>
        <v>0</v>
      </c>
      <c r="G15" s="2"/>
      <c r="H15" s="2"/>
      <c r="I15" s="30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>
      <c r="A16" s="27"/>
      <c r="B16" s="29"/>
      <c r="C16" s="29"/>
      <c r="F16" s="212"/>
      <c r="G16" s="2"/>
      <c r="H16" s="2"/>
      <c r="I16" s="30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s="23" customFormat="1">
      <c r="A17" s="21">
        <v>2</v>
      </c>
      <c r="B17" s="219" t="s">
        <v>44</v>
      </c>
      <c r="C17" s="29"/>
      <c r="D17" s="3"/>
      <c r="E17" s="2"/>
      <c r="F17" s="2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23" customFormat="1" ht="28.5" customHeight="1">
      <c r="A18" s="27"/>
      <c r="B18" s="224" t="s">
        <v>131</v>
      </c>
      <c r="C18" s="29"/>
      <c r="D18" s="3"/>
      <c r="E18" s="2"/>
      <c r="F18" s="21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>
      <c r="A19" s="27" t="s">
        <v>3</v>
      </c>
      <c r="B19" s="225" t="s">
        <v>46</v>
      </c>
      <c r="C19" s="3" t="s">
        <v>1</v>
      </c>
      <c r="D19" s="3">
        <v>3</v>
      </c>
      <c r="F19" s="212">
        <f>D19*E19</f>
        <v>0</v>
      </c>
      <c r="G19" s="2"/>
      <c r="H19" s="2"/>
      <c r="I19" s="43"/>
      <c r="AB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>
      <c r="A20" s="27" t="s">
        <v>4</v>
      </c>
      <c r="B20" s="225" t="s">
        <v>45</v>
      </c>
      <c r="C20" s="3" t="s">
        <v>1</v>
      </c>
      <c r="D20" s="3">
        <v>3</v>
      </c>
      <c r="F20" s="212">
        <f>D20*E20</f>
        <v>0</v>
      </c>
      <c r="G20" s="2"/>
      <c r="H20" s="2"/>
      <c r="I20" s="43"/>
      <c r="AB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>
      <c r="A21" s="27"/>
      <c r="B21" s="29"/>
      <c r="C21" s="29"/>
      <c r="F21" s="212"/>
      <c r="G21" s="2"/>
      <c r="H21" s="2"/>
      <c r="I21" s="30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23" customFormat="1">
      <c r="A22" s="21">
        <v>3</v>
      </c>
      <c r="B22" s="219" t="s">
        <v>47</v>
      </c>
      <c r="C22" s="29"/>
      <c r="D22" s="3"/>
      <c r="E22" s="2"/>
      <c r="F22" s="2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23" customFormat="1" ht="69" customHeight="1">
      <c r="A23" s="27"/>
      <c r="B23" s="224" t="s">
        <v>118</v>
      </c>
      <c r="C23" s="29"/>
      <c r="D23" s="3"/>
      <c r="E23" s="2"/>
      <c r="F23" s="2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>
      <c r="A24" s="27" t="s">
        <v>3</v>
      </c>
      <c r="B24" s="225" t="s">
        <v>48</v>
      </c>
      <c r="C24" s="3" t="s">
        <v>1</v>
      </c>
      <c r="D24" s="3">
        <v>2</v>
      </c>
      <c r="F24" s="212">
        <f>D24*E24</f>
        <v>0</v>
      </c>
      <c r="G24" s="2"/>
      <c r="H24" s="2"/>
      <c r="I24" s="43"/>
      <c r="AB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>
      <c r="A25" s="27" t="s">
        <v>4</v>
      </c>
      <c r="B25" s="225" t="s">
        <v>50</v>
      </c>
      <c r="C25" s="3" t="s">
        <v>1</v>
      </c>
      <c r="D25" s="3">
        <v>1</v>
      </c>
      <c r="F25" s="212">
        <f>D25*E25</f>
        <v>0</v>
      </c>
      <c r="G25" s="2"/>
      <c r="H25" s="2"/>
      <c r="I25" s="43"/>
      <c r="AB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>
      <c r="A26" s="27" t="s">
        <v>5</v>
      </c>
      <c r="B26" s="225" t="s">
        <v>49</v>
      </c>
      <c r="C26" s="3" t="s">
        <v>1</v>
      </c>
      <c r="D26" s="3">
        <v>1</v>
      </c>
      <c r="F26" s="212">
        <f>D26*E26</f>
        <v>0</v>
      </c>
      <c r="G26" s="2"/>
      <c r="H26" s="2"/>
      <c r="I26" s="43"/>
      <c r="AB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>
      <c r="A27" s="27"/>
      <c r="B27" s="29"/>
      <c r="C27" s="29"/>
      <c r="F27" s="212"/>
      <c r="G27" s="2"/>
      <c r="H27" s="2"/>
      <c r="I27" s="30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23" customFormat="1">
      <c r="A28" s="21">
        <v>4</v>
      </c>
      <c r="B28" s="219" t="s">
        <v>52</v>
      </c>
      <c r="C28" s="29"/>
      <c r="D28" s="3"/>
      <c r="E28" s="2"/>
      <c r="F28" s="2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23" customFormat="1" ht="27" customHeight="1">
      <c r="A29" s="27"/>
      <c r="B29" s="224" t="s">
        <v>133</v>
      </c>
      <c r="C29" s="29"/>
      <c r="D29" s="3"/>
      <c r="E29" s="2"/>
      <c r="F29" s="2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>
      <c r="A30" s="27" t="s">
        <v>3</v>
      </c>
      <c r="B30" s="225" t="s">
        <v>134</v>
      </c>
      <c r="C30" s="3" t="s">
        <v>1</v>
      </c>
      <c r="D30" s="3">
        <v>2</v>
      </c>
      <c r="F30" s="212">
        <f>D30*E30</f>
        <v>0</v>
      </c>
      <c r="G30" s="2"/>
      <c r="H30" s="2"/>
      <c r="I30" s="43"/>
      <c r="AB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>
      <c r="A31" s="27" t="s">
        <v>4</v>
      </c>
      <c r="B31" s="225" t="s">
        <v>53</v>
      </c>
      <c r="C31" s="3" t="s">
        <v>1</v>
      </c>
      <c r="D31" s="3">
        <v>2</v>
      </c>
      <c r="F31" s="212">
        <f>D31*E31</f>
        <v>0</v>
      </c>
      <c r="G31" s="2"/>
      <c r="H31" s="2"/>
      <c r="I31" s="43"/>
      <c r="AB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>
      <c r="A32" s="27" t="s">
        <v>5</v>
      </c>
      <c r="B32" s="225" t="s">
        <v>55</v>
      </c>
      <c r="C32" s="3" t="s">
        <v>1</v>
      </c>
      <c r="D32" s="3">
        <v>2</v>
      </c>
      <c r="F32" s="212">
        <f>D32*E32</f>
        <v>0</v>
      </c>
      <c r="G32" s="2"/>
      <c r="H32" s="2"/>
      <c r="I32" s="43"/>
      <c r="AB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>
      <c r="A33" s="27" t="s">
        <v>7</v>
      </c>
      <c r="B33" s="225" t="s">
        <v>54</v>
      </c>
      <c r="C33" s="3" t="s">
        <v>1</v>
      </c>
      <c r="D33" s="3">
        <v>3</v>
      </c>
      <c r="F33" s="212">
        <f>D33*E33</f>
        <v>0</v>
      </c>
      <c r="G33" s="2"/>
      <c r="H33" s="2"/>
      <c r="I33" s="43"/>
      <c r="AB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>
      <c r="A34" s="27" t="s">
        <v>6</v>
      </c>
      <c r="B34" s="29"/>
      <c r="C34" s="29"/>
      <c r="F34" s="212"/>
      <c r="G34" s="2"/>
      <c r="H34" s="2"/>
      <c r="I34" s="30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23" customFormat="1">
      <c r="A35" s="21">
        <v>5</v>
      </c>
      <c r="B35" s="219" t="s">
        <v>57</v>
      </c>
      <c r="C35" s="29"/>
      <c r="D35" s="3"/>
      <c r="E35" s="2"/>
      <c r="F35" s="2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23" customFormat="1" ht="25.5">
      <c r="A36" s="27"/>
      <c r="B36" s="224" t="s">
        <v>109</v>
      </c>
      <c r="C36" s="29"/>
      <c r="D36" s="3"/>
      <c r="E36" s="2"/>
      <c r="F36" s="21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>
      <c r="A37" s="27"/>
      <c r="B37" s="225"/>
      <c r="C37" s="3" t="s">
        <v>1</v>
      </c>
      <c r="D37" s="3">
        <v>2</v>
      </c>
      <c r="F37" s="212">
        <f>D37*E37</f>
        <v>0</v>
      </c>
      <c r="G37" s="2"/>
      <c r="H37" s="2"/>
      <c r="I37" s="43"/>
      <c r="AB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>
      <c r="A38" s="27" t="s">
        <v>6</v>
      </c>
      <c r="B38" s="29"/>
      <c r="C38" s="29"/>
      <c r="F38" s="212"/>
      <c r="G38" s="2"/>
      <c r="H38" s="2"/>
      <c r="I38" s="30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23" customFormat="1">
      <c r="A39" s="21">
        <v>6</v>
      </c>
      <c r="B39" s="219" t="s">
        <v>108</v>
      </c>
      <c r="C39" s="29"/>
      <c r="D39" s="3"/>
      <c r="E39" s="2"/>
      <c r="F39" s="2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23" customFormat="1" ht="25.5">
      <c r="A40" s="27"/>
      <c r="B40" s="224" t="s">
        <v>110</v>
      </c>
      <c r="C40" s="29"/>
      <c r="D40" s="3"/>
      <c r="E40" s="2"/>
      <c r="F40" s="2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>
      <c r="A41" s="27"/>
      <c r="B41" s="225"/>
      <c r="C41" s="3" t="s">
        <v>1</v>
      </c>
      <c r="D41" s="3">
        <v>2</v>
      </c>
      <c r="F41" s="212">
        <f>D41*E41</f>
        <v>0</v>
      </c>
      <c r="G41" s="2"/>
      <c r="H41" s="2"/>
      <c r="I41" s="43"/>
      <c r="AB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103" customFormat="1">
      <c r="A42" s="27"/>
      <c r="B42" s="22"/>
      <c r="C42" s="29"/>
      <c r="D42" s="110"/>
      <c r="E42" s="110"/>
      <c r="F42" s="212"/>
    </row>
    <row r="43" spans="1:47" s="132" customFormat="1" ht="14.25">
      <c r="A43" s="49">
        <v>7</v>
      </c>
      <c r="B43" s="219" t="s">
        <v>51</v>
      </c>
      <c r="C43" s="119"/>
      <c r="D43" s="119"/>
      <c r="E43" s="131"/>
      <c r="F43" s="212"/>
    </row>
    <row r="44" spans="1:47" s="132" customFormat="1" ht="38.25">
      <c r="A44" s="49"/>
      <c r="B44" s="224" t="s">
        <v>135</v>
      </c>
      <c r="C44" s="119"/>
      <c r="D44" s="119"/>
      <c r="E44" s="131"/>
      <c r="F44" s="212"/>
    </row>
    <row r="45" spans="1:47" s="132" customFormat="1" ht="15">
      <c r="A45" s="49"/>
      <c r="B45" s="22"/>
      <c r="C45" s="39" t="s">
        <v>2</v>
      </c>
      <c r="D45" s="119">
        <v>38</v>
      </c>
      <c r="E45" s="131"/>
      <c r="F45" s="212">
        <f>D45*E45</f>
        <v>0</v>
      </c>
      <c r="G45" s="111">
        <v>25.3</v>
      </c>
      <c r="H45" s="111">
        <v>1.5</v>
      </c>
      <c r="I45" s="289">
        <f>+H45*G45</f>
        <v>37.950000000000003</v>
      </c>
      <c r="J45" s="111"/>
      <c r="K45" s="111"/>
      <c r="L45" s="208"/>
      <c r="M45" s="133"/>
      <c r="N45" s="222"/>
    </row>
    <row r="46" spans="1:47" s="132" customFormat="1" ht="15">
      <c r="A46" s="49"/>
      <c r="B46" s="22"/>
      <c r="C46" s="39"/>
      <c r="D46" s="119"/>
      <c r="E46" s="131"/>
      <c r="F46" s="212"/>
      <c r="G46" s="111"/>
      <c r="H46" s="111"/>
      <c r="I46" s="289"/>
      <c r="J46" s="111"/>
      <c r="K46" s="111"/>
      <c r="L46" s="208"/>
      <c r="M46" s="133"/>
      <c r="N46" s="222"/>
    </row>
    <row r="47" spans="1:47" s="132" customFormat="1" ht="15">
      <c r="A47" s="49"/>
      <c r="B47" s="22"/>
      <c r="C47" s="39"/>
      <c r="D47" s="119"/>
      <c r="E47" s="131"/>
      <c r="F47" s="212"/>
      <c r="G47" s="111"/>
      <c r="H47" s="111"/>
      <c r="I47" s="289"/>
      <c r="J47" s="111"/>
      <c r="K47" s="111"/>
      <c r="L47" s="208"/>
      <c r="M47" s="133"/>
      <c r="N47" s="222"/>
    </row>
    <row r="48" spans="1:47" s="103" customFormat="1">
      <c r="A48" s="27"/>
      <c r="B48" s="22"/>
      <c r="C48" s="29"/>
      <c r="D48" s="110"/>
      <c r="E48" s="110"/>
      <c r="F48" s="212"/>
    </row>
    <row r="49" spans="1:47" s="132" customFormat="1" ht="16.5" customHeight="1">
      <c r="A49" s="49">
        <v>8</v>
      </c>
      <c r="B49" s="219" t="s">
        <v>58</v>
      </c>
      <c r="C49" s="119"/>
      <c r="D49" s="119"/>
      <c r="E49" s="131"/>
      <c r="F49" s="212"/>
    </row>
    <row r="50" spans="1:47" s="132" customFormat="1" ht="38.25">
      <c r="A50" s="49"/>
      <c r="B50" s="224" t="s">
        <v>132</v>
      </c>
      <c r="C50" s="119"/>
      <c r="D50" s="119"/>
      <c r="E50" s="131"/>
      <c r="F50" s="212"/>
    </row>
    <row r="51" spans="1:47" s="132" customFormat="1" ht="14.25">
      <c r="A51" s="49"/>
      <c r="B51" s="22"/>
      <c r="C51" s="39" t="s">
        <v>9</v>
      </c>
      <c r="D51" s="119">
        <v>15</v>
      </c>
      <c r="E51" s="131"/>
      <c r="F51" s="212">
        <f>D51*E51</f>
        <v>0</v>
      </c>
      <c r="G51" s="111"/>
      <c r="H51" s="111"/>
      <c r="I51" s="208"/>
    </row>
    <row r="52" spans="1:47" s="50" customFormat="1" ht="13.5" thickBot="1">
      <c r="A52" s="51"/>
      <c r="B52" s="40"/>
      <c r="C52" s="41"/>
      <c r="D52" s="41"/>
      <c r="E52" s="42"/>
      <c r="F52" s="190"/>
      <c r="G52" s="226"/>
      <c r="H52" s="226"/>
      <c r="I52" s="21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1:47" s="20" customFormat="1">
      <c r="A53" s="24"/>
      <c r="B53" s="52" t="s">
        <v>28</v>
      </c>
      <c r="C53" s="292"/>
      <c r="D53" s="293"/>
      <c r="E53" s="2"/>
      <c r="F53" s="191">
        <f>SUM(F12:F52)</f>
        <v>0</v>
      </c>
      <c r="G53" s="19"/>
      <c r="H53" s="19"/>
      <c r="I53" s="19"/>
      <c r="J53" s="2"/>
      <c r="K53" s="2"/>
      <c r="L53" s="2"/>
      <c r="M53" s="2"/>
      <c r="N53" s="2"/>
      <c r="O53" s="2"/>
      <c r="P53" s="2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 s="20" customFormat="1">
      <c r="A54" s="24"/>
      <c r="B54" s="52"/>
      <c r="C54" s="216"/>
      <c r="D54" s="18"/>
      <c r="E54" s="2"/>
      <c r="F54" s="191"/>
      <c r="G54" s="19"/>
      <c r="H54" s="19"/>
      <c r="I54" s="19"/>
      <c r="J54" s="2"/>
      <c r="K54" s="2"/>
      <c r="L54" s="2"/>
      <c r="M54" s="2"/>
      <c r="N54" s="2"/>
      <c r="O54" s="2"/>
      <c r="P54" s="2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1:47" s="20" customFormat="1">
      <c r="A55" s="24"/>
      <c r="B55" s="52"/>
      <c r="C55" s="216"/>
      <c r="D55" s="18"/>
      <c r="E55" s="2"/>
      <c r="F55" s="191"/>
      <c r="G55" s="19"/>
      <c r="H55" s="19"/>
      <c r="I55" s="19"/>
      <c r="J55" s="2"/>
      <c r="K55" s="2"/>
      <c r="L55" s="2"/>
      <c r="M55" s="2"/>
      <c r="N55" s="2"/>
      <c r="O55" s="2"/>
      <c r="P55" s="2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1:47" s="20" customFormat="1">
      <c r="A56" s="24"/>
      <c r="B56" s="52"/>
      <c r="C56" s="216"/>
      <c r="D56" s="18"/>
      <c r="E56" s="2"/>
      <c r="F56" s="191"/>
      <c r="G56" s="19"/>
      <c r="H56" s="19"/>
      <c r="I56" s="19"/>
      <c r="J56" s="2"/>
      <c r="K56" s="2"/>
      <c r="L56" s="2"/>
      <c r="M56" s="2"/>
      <c r="N56" s="2"/>
      <c r="O56" s="2"/>
      <c r="P56" s="2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1:47" s="55" customFormat="1">
      <c r="A57" s="44"/>
      <c r="B57" s="57"/>
      <c r="C57" s="57"/>
      <c r="D57" s="57"/>
      <c r="E57" s="56"/>
      <c r="F57" s="34"/>
      <c r="K57" s="105"/>
    </row>
    <row r="58" spans="1:47" s="250" customFormat="1">
      <c r="A58" s="101">
        <v>2</v>
      </c>
      <c r="B58" s="217" t="s">
        <v>8</v>
      </c>
      <c r="C58" s="217"/>
      <c r="D58" s="109"/>
      <c r="E58" s="236"/>
      <c r="F58" s="237"/>
      <c r="K58" s="255"/>
    </row>
    <row r="59" spans="1:47">
      <c r="A59" s="27"/>
      <c r="B59" s="29"/>
      <c r="C59" s="29"/>
      <c r="F59" s="3"/>
      <c r="G59" s="2"/>
      <c r="H59" s="2"/>
      <c r="AB59" s="2"/>
      <c r="AC59" s="2"/>
    </row>
    <row r="60" spans="1:47" s="232" customFormat="1">
      <c r="A60" s="228">
        <v>1</v>
      </c>
      <c r="B60" s="229" t="s">
        <v>59</v>
      </c>
      <c r="C60" s="230"/>
      <c r="D60" s="231"/>
      <c r="E60" s="231"/>
      <c r="F60" s="230"/>
      <c r="G60" s="231"/>
      <c r="H60" s="231"/>
      <c r="K60" s="235"/>
    </row>
    <row r="61" spans="1:47" s="223" customFormat="1" ht="38.25">
      <c r="A61" s="45"/>
      <c r="B61" s="117" t="s">
        <v>136</v>
      </c>
      <c r="C61" s="33"/>
      <c r="D61" s="34"/>
      <c r="E61" s="34"/>
      <c r="F61" s="34"/>
      <c r="G61" s="35"/>
      <c r="H61" s="35"/>
      <c r="I61" s="36"/>
      <c r="J61" s="35"/>
      <c r="K61" s="209"/>
    </row>
    <row r="62" spans="1:47" s="232" customFormat="1" ht="38.25">
      <c r="A62" s="45"/>
      <c r="B62" s="117" t="s">
        <v>130</v>
      </c>
      <c r="C62" s="33"/>
      <c r="D62" s="34"/>
      <c r="E62" s="34"/>
      <c r="F62" s="34"/>
      <c r="G62" s="35"/>
      <c r="H62" s="35"/>
      <c r="I62" s="36"/>
      <c r="J62" s="35"/>
      <c r="K62" s="235"/>
    </row>
    <row r="63" spans="1:47" s="232" customFormat="1">
      <c r="A63" s="45"/>
      <c r="B63" s="117"/>
      <c r="C63" s="33" t="s">
        <v>2</v>
      </c>
      <c r="D63" s="34">
        <v>5</v>
      </c>
      <c r="E63" s="34"/>
      <c r="F63" s="212">
        <f>D63*E63</f>
        <v>0</v>
      </c>
      <c r="G63" s="55"/>
      <c r="H63" s="55"/>
      <c r="I63" s="55"/>
      <c r="J63" s="210"/>
      <c r="K63" s="105"/>
      <c r="L63" s="55"/>
      <c r="M63" s="210"/>
    </row>
    <row r="64" spans="1:47" s="223" customFormat="1">
      <c r="A64" s="45"/>
      <c r="B64" s="220"/>
      <c r="C64" s="33"/>
      <c r="D64" s="34"/>
      <c r="E64" s="34"/>
      <c r="F64" s="34"/>
      <c r="G64" s="35"/>
      <c r="H64" s="35"/>
      <c r="I64" s="36"/>
      <c r="J64" s="35"/>
      <c r="K64" s="209"/>
    </row>
    <row r="65" spans="1:14" s="232" customFormat="1">
      <c r="A65" s="228">
        <v>2</v>
      </c>
      <c r="B65" s="229" t="s">
        <v>60</v>
      </c>
      <c r="C65" s="230"/>
      <c r="D65" s="231"/>
      <c r="E65" s="231"/>
      <c r="F65" s="230"/>
      <c r="G65" s="231"/>
      <c r="H65" s="231"/>
      <c r="K65" s="235"/>
    </row>
    <row r="66" spans="1:14" s="223" customFormat="1" ht="51">
      <c r="A66" s="45"/>
      <c r="B66" s="117" t="s">
        <v>137</v>
      </c>
      <c r="C66" s="33"/>
      <c r="D66" s="34"/>
      <c r="E66" s="34"/>
      <c r="F66" s="34"/>
      <c r="G66" s="35"/>
      <c r="H66" s="35"/>
      <c r="I66" s="36"/>
      <c r="J66" s="35"/>
      <c r="K66" s="209"/>
    </row>
    <row r="67" spans="1:14" s="232" customFormat="1">
      <c r="A67" s="45"/>
      <c r="B67" s="117"/>
      <c r="C67" s="33" t="s">
        <v>2</v>
      </c>
      <c r="D67" s="34">
        <v>5</v>
      </c>
      <c r="E67" s="34"/>
      <c r="F67" s="212">
        <f>D67*E67</f>
        <v>0</v>
      </c>
      <c r="G67" s="35"/>
      <c r="H67" s="35"/>
      <c r="I67" s="36"/>
      <c r="J67" s="35"/>
      <c r="K67" s="235"/>
    </row>
    <row r="68" spans="1:14" s="223" customFormat="1">
      <c r="A68" s="45"/>
      <c r="B68" s="220"/>
      <c r="C68" s="33"/>
      <c r="D68" s="34"/>
      <c r="E68" s="34"/>
      <c r="F68" s="34"/>
      <c r="G68" s="35"/>
      <c r="H68" s="35"/>
      <c r="I68" s="36"/>
      <c r="J68" s="35"/>
      <c r="K68" s="209"/>
    </row>
    <row r="69" spans="1:14" s="232" customFormat="1">
      <c r="A69" s="228">
        <v>3</v>
      </c>
      <c r="B69" s="229" t="s">
        <v>61</v>
      </c>
      <c r="C69" s="230"/>
      <c r="D69" s="231"/>
      <c r="E69" s="231"/>
      <c r="F69" s="230"/>
      <c r="G69" s="231"/>
      <c r="H69" s="231"/>
      <c r="K69" s="235"/>
    </row>
    <row r="70" spans="1:14" s="223" customFormat="1" ht="38.25" customHeight="1">
      <c r="A70" s="45"/>
      <c r="B70" s="117" t="s">
        <v>138</v>
      </c>
      <c r="C70" s="33"/>
      <c r="D70" s="34"/>
      <c r="E70" s="34"/>
      <c r="F70" s="34"/>
      <c r="G70" s="35"/>
      <c r="H70" s="35"/>
      <c r="I70" s="36"/>
      <c r="J70" s="35"/>
      <c r="K70" s="209"/>
    </row>
    <row r="71" spans="1:14" s="232" customFormat="1">
      <c r="A71" s="45"/>
      <c r="B71" s="117"/>
      <c r="C71" s="33" t="s">
        <v>2</v>
      </c>
      <c r="D71" s="34">
        <v>43</v>
      </c>
      <c r="E71" s="34"/>
      <c r="F71" s="212">
        <f>D71*E71</f>
        <v>0</v>
      </c>
      <c r="G71" s="35">
        <v>28.3</v>
      </c>
      <c r="H71" s="35">
        <v>1.5</v>
      </c>
      <c r="I71" s="38">
        <f>+G71*H71</f>
        <v>42.45</v>
      </c>
      <c r="J71" s="35"/>
      <c r="K71" s="285"/>
      <c r="M71" s="233"/>
      <c r="N71" s="288"/>
    </row>
    <row r="72" spans="1:14" s="223" customFormat="1">
      <c r="A72" s="45"/>
      <c r="B72" s="220"/>
      <c r="C72" s="33"/>
      <c r="D72" s="34"/>
      <c r="E72" s="34"/>
      <c r="F72" s="34"/>
      <c r="G72" s="35"/>
      <c r="H72" s="35"/>
      <c r="I72" s="36"/>
      <c r="J72" s="35"/>
      <c r="K72" s="209"/>
    </row>
    <row r="73" spans="1:14" s="232" customFormat="1">
      <c r="A73" s="228">
        <v>4</v>
      </c>
      <c r="B73" s="229" t="s">
        <v>62</v>
      </c>
      <c r="C73" s="230"/>
      <c r="D73" s="231"/>
      <c r="E73" s="231"/>
      <c r="F73" s="230"/>
      <c r="G73" s="231"/>
      <c r="H73" s="231"/>
      <c r="K73" s="235"/>
    </row>
    <row r="74" spans="1:14" s="223" customFormat="1" ht="63.75" customHeight="1">
      <c r="A74" s="45"/>
      <c r="B74" s="117" t="s">
        <v>139</v>
      </c>
      <c r="C74" s="33"/>
      <c r="D74" s="34"/>
      <c r="E74" s="34"/>
      <c r="F74" s="34"/>
      <c r="G74" s="35"/>
      <c r="H74" s="35"/>
      <c r="I74" s="36"/>
      <c r="J74" s="35"/>
      <c r="K74" s="209"/>
    </row>
    <row r="75" spans="1:14" s="232" customFormat="1">
      <c r="A75" s="45"/>
      <c r="B75" s="117"/>
      <c r="C75" s="33" t="s">
        <v>2</v>
      </c>
      <c r="D75" s="34">
        <f>+D45</f>
        <v>38</v>
      </c>
      <c r="E75" s="34"/>
      <c r="F75" s="212">
        <f>D75*E75</f>
        <v>0</v>
      </c>
      <c r="G75" s="35"/>
      <c r="H75" s="35"/>
      <c r="I75" s="36"/>
      <c r="J75" s="35"/>
      <c r="K75" s="235"/>
    </row>
    <row r="76" spans="1:14" s="55" customFormat="1" ht="12.75" customHeight="1">
      <c r="A76" s="44"/>
      <c r="B76" s="106"/>
      <c r="C76" s="106"/>
      <c r="D76" s="57"/>
      <c r="E76" s="56"/>
      <c r="F76" s="34"/>
      <c r="I76" s="210"/>
      <c r="K76" s="105"/>
    </row>
    <row r="77" spans="1:14" s="55" customFormat="1">
      <c r="A77" s="44">
        <v>5</v>
      </c>
      <c r="B77" s="104" t="s">
        <v>63</v>
      </c>
      <c r="C77" s="104"/>
      <c r="D77" s="57"/>
      <c r="E77" s="134"/>
      <c r="F77" s="116"/>
      <c r="K77" s="105"/>
    </row>
    <row r="78" spans="1:14" s="55" customFormat="1" ht="51">
      <c r="A78" s="44"/>
      <c r="B78" s="106" t="s">
        <v>64</v>
      </c>
      <c r="C78" s="106"/>
      <c r="D78" s="57"/>
      <c r="E78" s="134"/>
      <c r="F78" s="116"/>
      <c r="K78" s="105"/>
    </row>
    <row r="79" spans="1:14" s="55" customFormat="1" ht="36.75" customHeight="1">
      <c r="A79" s="44"/>
      <c r="B79" s="106" t="s">
        <v>65</v>
      </c>
      <c r="C79" s="106"/>
      <c r="D79" s="57"/>
      <c r="E79" s="134"/>
      <c r="F79" s="116"/>
      <c r="K79" s="105"/>
    </row>
    <row r="80" spans="1:14" s="55" customFormat="1">
      <c r="A80" s="44"/>
      <c r="B80" s="57"/>
      <c r="C80" s="57" t="s">
        <v>2</v>
      </c>
      <c r="D80" s="57">
        <v>3</v>
      </c>
      <c r="E80" s="134"/>
      <c r="F80" s="212">
        <f>D80*E80</f>
        <v>0</v>
      </c>
      <c r="K80" s="105"/>
    </row>
    <row r="81" spans="1:47" s="55" customFormat="1">
      <c r="A81" s="44"/>
      <c r="B81" s="57"/>
      <c r="C81" s="57"/>
      <c r="D81" s="57"/>
      <c r="E81" s="134"/>
      <c r="F81" s="212"/>
      <c r="K81" s="105"/>
    </row>
    <row r="82" spans="1:47" s="55" customFormat="1">
      <c r="A82" s="44"/>
      <c r="B82" s="57"/>
      <c r="C82" s="57"/>
      <c r="D82" s="57"/>
      <c r="E82" s="134"/>
      <c r="F82" s="212"/>
      <c r="K82" s="105"/>
    </row>
    <row r="83" spans="1:47" s="55" customFormat="1">
      <c r="A83" s="44"/>
      <c r="B83" s="57"/>
      <c r="C83" s="57"/>
      <c r="D83" s="57"/>
      <c r="E83" s="134"/>
      <c r="F83" s="212"/>
      <c r="K83" s="105"/>
    </row>
    <row r="84" spans="1:47" s="105" customFormat="1">
      <c r="A84" s="44"/>
      <c r="B84" s="57"/>
      <c r="C84" s="57"/>
      <c r="D84" s="134"/>
      <c r="E84" s="56"/>
      <c r="F84" s="34"/>
      <c r="G84" s="56"/>
      <c r="H84" s="56"/>
      <c r="I84" s="56"/>
      <c r="J84" s="56"/>
      <c r="K84" s="258"/>
    </row>
    <row r="85" spans="1:47" s="55" customFormat="1">
      <c r="A85" s="44">
        <v>6</v>
      </c>
      <c r="B85" s="107" t="s">
        <v>17</v>
      </c>
      <c r="C85" s="107"/>
      <c r="D85" s="57"/>
      <c r="E85" s="134"/>
      <c r="F85" s="116"/>
      <c r="K85" s="105"/>
    </row>
    <row r="86" spans="1:47" s="55" customFormat="1" ht="63.75">
      <c r="A86" s="44"/>
      <c r="B86" s="106" t="s">
        <v>140</v>
      </c>
      <c r="C86" s="106"/>
      <c r="D86" s="57"/>
      <c r="E86" s="134"/>
      <c r="F86" s="116"/>
      <c r="K86" s="105"/>
    </row>
    <row r="87" spans="1:47" s="55" customFormat="1" ht="51">
      <c r="A87" s="44"/>
      <c r="B87" s="106" t="s">
        <v>18</v>
      </c>
      <c r="C87" s="106"/>
      <c r="D87" s="57"/>
      <c r="E87" s="134"/>
      <c r="F87" s="116"/>
      <c r="K87" s="105"/>
    </row>
    <row r="88" spans="1:47" s="55" customFormat="1">
      <c r="A88" s="44"/>
      <c r="B88" s="57"/>
      <c r="C88" s="57" t="s">
        <v>2</v>
      </c>
      <c r="D88" s="57">
        <f>+K88</f>
        <v>21.599999999999998</v>
      </c>
      <c r="E88" s="56"/>
      <c r="F88" s="212">
        <f>D88*E88</f>
        <v>0</v>
      </c>
      <c r="G88" s="55">
        <v>8.9</v>
      </c>
      <c r="H88" s="55">
        <v>3.5</v>
      </c>
      <c r="I88" s="55">
        <v>4.25</v>
      </c>
      <c r="J88" s="55">
        <v>4.95</v>
      </c>
      <c r="K88" s="286">
        <f>SUM(G88:J88)</f>
        <v>21.599999999999998</v>
      </c>
    </row>
    <row r="89" spans="1:47" s="262" customFormat="1" ht="13.5" thickBot="1">
      <c r="A89" s="259"/>
      <c r="B89" s="58"/>
      <c r="C89" s="58"/>
      <c r="D89" s="58"/>
      <c r="E89" s="260"/>
      <c r="F89" s="261"/>
      <c r="J89" s="263"/>
      <c r="K89" s="264"/>
    </row>
    <row r="90" spans="1:47" s="20" customFormat="1">
      <c r="A90" s="24"/>
      <c r="B90" s="52" t="s">
        <v>126</v>
      </c>
      <c r="C90" s="292"/>
      <c r="D90" s="293"/>
      <c r="E90" s="2"/>
      <c r="F90" s="191">
        <f>SUM(F62:F88)</f>
        <v>0</v>
      </c>
      <c r="G90" s="19"/>
      <c r="H90" s="19"/>
      <c r="I90" s="19"/>
      <c r="J90" s="2"/>
      <c r="K90" s="2"/>
      <c r="L90" s="2"/>
      <c r="M90" s="2"/>
      <c r="N90" s="2"/>
      <c r="O90" s="2"/>
      <c r="P90" s="2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</row>
    <row r="91" spans="1:47" s="20" customFormat="1">
      <c r="A91" s="24"/>
      <c r="B91" s="52"/>
      <c r="C91" s="216"/>
      <c r="D91" s="18"/>
      <c r="E91" s="2"/>
      <c r="F91" s="191"/>
      <c r="G91" s="19"/>
      <c r="H91" s="19"/>
      <c r="I91" s="19"/>
      <c r="J91" s="2"/>
      <c r="K91" s="2"/>
      <c r="L91" s="2"/>
      <c r="M91" s="2"/>
      <c r="N91" s="2"/>
      <c r="O91" s="2"/>
      <c r="P91" s="2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</row>
    <row r="92" spans="1:47" s="20" customFormat="1">
      <c r="A92" s="24"/>
      <c r="B92" s="52"/>
      <c r="C92" s="216"/>
      <c r="D92" s="18"/>
      <c r="E92" s="2"/>
      <c r="F92" s="191"/>
      <c r="G92" s="19"/>
      <c r="H92" s="19"/>
      <c r="I92" s="19"/>
      <c r="J92" s="2"/>
      <c r="K92" s="2"/>
      <c r="L92" s="2"/>
      <c r="M92" s="2"/>
      <c r="N92" s="2"/>
      <c r="O92" s="2"/>
      <c r="P92" s="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</row>
    <row r="93" spans="1:47" s="20" customFormat="1">
      <c r="A93" s="24"/>
      <c r="B93" s="52"/>
      <c r="C93" s="216"/>
      <c r="D93" s="18"/>
      <c r="E93" s="2"/>
      <c r="F93" s="191"/>
      <c r="G93" s="19"/>
      <c r="H93" s="19"/>
      <c r="I93" s="19"/>
      <c r="J93" s="2"/>
      <c r="K93" s="2"/>
      <c r="L93" s="2"/>
      <c r="M93" s="2"/>
      <c r="N93" s="2"/>
      <c r="O93" s="2"/>
      <c r="P93" s="2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</row>
    <row r="94" spans="1:47" s="20" customFormat="1">
      <c r="A94" s="24"/>
      <c r="B94" s="52"/>
      <c r="C94" s="216"/>
      <c r="D94" s="18"/>
      <c r="E94" s="2"/>
      <c r="F94" s="191"/>
      <c r="G94" s="19"/>
      <c r="H94" s="19"/>
      <c r="I94" s="19"/>
      <c r="J94" s="2"/>
      <c r="K94" s="2"/>
      <c r="L94" s="2"/>
      <c r="M94" s="2"/>
      <c r="N94" s="2"/>
      <c r="O94" s="2"/>
      <c r="P94" s="2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</row>
    <row r="95" spans="1:47" s="238" customFormat="1">
      <c r="A95" s="101">
        <v>3</v>
      </c>
      <c r="B95" s="217" t="s">
        <v>10</v>
      </c>
      <c r="C95" s="217"/>
      <c r="D95" s="109"/>
      <c r="E95" s="236"/>
      <c r="F95" s="237"/>
      <c r="K95" s="239"/>
    </row>
    <row r="96" spans="1:47" s="238" customFormat="1">
      <c r="A96" s="101"/>
      <c r="B96" s="217"/>
      <c r="C96" s="217"/>
      <c r="D96" s="109"/>
      <c r="E96" s="236"/>
      <c r="F96" s="237"/>
      <c r="K96" s="239"/>
    </row>
    <row r="97" spans="1:47" s="55" customFormat="1">
      <c r="A97" s="44"/>
      <c r="B97" s="57"/>
      <c r="C97" s="57"/>
      <c r="D97" s="57"/>
      <c r="E97" s="56"/>
      <c r="F97" s="34"/>
      <c r="K97" s="105"/>
    </row>
    <row r="98" spans="1:47" s="55" customFormat="1">
      <c r="A98" s="44">
        <v>1</v>
      </c>
      <c r="B98" s="104" t="s">
        <v>71</v>
      </c>
      <c r="C98" s="104"/>
      <c r="D98" s="57"/>
      <c r="E98" s="56"/>
      <c r="F98" s="34"/>
      <c r="K98" s="105"/>
    </row>
    <row r="99" spans="1:47" s="111" customFormat="1" ht="25.5">
      <c r="A99" s="27"/>
      <c r="B99" s="22" t="s">
        <v>72</v>
      </c>
      <c r="C99" s="3"/>
      <c r="D99" s="2"/>
      <c r="E99" s="234"/>
      <c r="F99" s="34"/>
      <c r="G99" s="100"/>
      <c r="H99" s="100"/>
      <c r="I99" s="100"/>
      <c r="J99" s="100"/>
      <c r="K99" s="34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2"/>
      <c r="Y99" s="132"/>
      <c r="Z99" s="132"/>
      <c r="AA99" s="132"/>
      <c r="AB99" s="132"/>
      <c r="AC99" s="132"/>
      <c r="AD99" s="132"/>
      <c r="AE99" s="132"/>
      <c r="AF99" s="132"/>
    </row>
    <row r="100" spans="1:47" s="111" customFormat="1" ht="14.25">
      <c r="A100" s="27"/>
      <c r="B100" s="22" t="s">
        <v>70</v>
      </c>
      <c r="C100" s="3"/>
      <c r="D100" s="2"/>
      <c r="E100" s="234"/>
      <c r="F100" s="34"/>
      <c r="G100" s="100"/>
      <c r="H100" s="100"/>
      <c r="I100" s="100"/>
      <c r="J100" s="100"/>
      <c r="K100" s="34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2"/>
      <c r="Y100" s="132"/>
      <c r="Z100" s="132"/>
      <c r="AA100" s="132"/>
      <c r="AB100" s="132"/>
      <c r="AC100" s="132"/>
      <c r="AD100" s="132"/>
      <c r="AE100" s="132"/>
      <c r="AF100" s="132"/>
    </row>
    <row r="101" spans="1:47" s="111" customFormat="1" ht="14.25">
      <c r="A101" s="27"/>
      <c r="B101" s="22" t="s">
        <v>78</v>
      </c>
      <c r="C101" s="3"/>
      <c r="D101" s="2"/>
      <c r="E101" s="234"/>
      <c r="F101" s="34"/>
      <c r="G101" s="100"/>
      <c r="H101" s="100"/>
      <c r="I101" s="100"/>
      <c r="J101" s="100"/>
      <c r="K101" s="34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2"/>
      <c r="Y101" s="132"/>
      <c r="Z101" s="132"/>
      <c r="AA101" s="132"/>
      <c r="AB101" s="132"/>
      <c r="AC101" s="132"/>
      <c r="AD101" s="132"/>
      <c r="AE101" s="132"/>
      <c r="AF101" s="132"/>
    </row>
    <row r="102" spans="1:47" s="47" customFormat="1">
      <c r="A102" s="253"/>
      <c r="B102" s="117" t="s">
        <v>79</v>
      </c>
      <c r="C102" s="102"/>
      <c r="D102" s="34"/>
      <c r="E102" s="105"/>
      <c r="F102" s="254"/>
      <c r="G102" s="35"/>
      <c r="H102" s="35"/>
      <c r="K102" s="35"/>
    </row>
    <row r="103" spans="1:47" s="111" customFormat="1" ht="51">
      <c r="A103" s="27"/>
      <c r="B103" s="22" t="s">
        <v>80</v>
      </c>
      <c r="C103" s="3"/>
      <c r="D103" s="2"/>
      <c r="E103" s="234"/>
      <c r="F103" s="34"/>
      <c r="G103" s="100"/>
      <c r="H103" s="100"/>
      <c r="I103" s="100"/>
      <c r="J103" s="100"/>
      <c r="K103" s="34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2"/>
      <c r="Y103" s="132"/>
      <c r="Z103" s="132"/>
      <c r="AA103" s="132"/>
      <c r="AB103" s="132"/>
      <c r="AC103" s="132"/>
      <c r="AD103" s="132"/>
      <c r="AE103" s="132"/>
      <c r="AF103" s="132"/>
    </row>
    <row r="104" spans="1:47" s="47" customFormat="1" ht="25.5">
      <c r="A104" s="44"/>
      <c r="B104" s="117" t="s">
        <v>73</v>
      </c>
      <c r="C104" s="102"/>
      <c r="D104" s="34"/>
      <c r="E104" s="105"/>
      <c r="F104" s="254"/>
      <c r="G104" s="35"/>
      <c r="H104" s="35"/>
      <c r="K104" s="35"/>
    </row>
    <row r="105" spans="1:47" s="47" customFormat="1">
      <c r="A105" s="44"/>
      <c r="B105" s="31"/>
      <c r="C105" s="46" t="s">
        <v>2</v>
      </c>
      <c r="D105" s="34">
        <f>+D71</f>
        <v>43</v>
      </c>
      <c r="E105" s="105"/>
      <c r="F105" s="212">
        <f>D105*E105</f>
        <v>0</v>
      </c>
      <c r="G105" s="35"/>
      <c r="H105" s="35"/>
      <c r="I105" s="35"/>
      <c r="J105" s="35"/>
      <c r="K105" s="112"/>
      <c r="L105" s="35"/>
      <c r="M105" s="38"/>
      <c r="N105" s="35"/>
      <c r="O105" s="35"/>
      <c r="P105" s="35"/>
      <c r="R105" s="35"/>
      <c r="S105" s="35"/>
      <c r="T105" s="35"/>
      <c r="U105" s="35"/>
      <c r="V105" s="35"/>
    </row>
    <row r="106" spans="1:47" s="262" customFormat="1" ht="13.5" thickBot="1">
      <c r="A106" s="259"/>
      <c r="B106" s="58"/>
      <c r="C106" s="58"/>
      <c r="D106" s="58"/>
      <c r="E106" s="260"/>
      <c r="F106" s="261"/>
      <c r="J106" s="263"/>
      <c r="K106" s="264"/>
    </row>
    <row r="107" spans="1:47" s="250" customFormat="1">
      <c r="A107" s="245"/>
      <c r="B107" s="108" t="s">
        <v>125</v>
      </c>
      <c r="C107" s="108"/>
      <c r="D107" s="236"/>
      <c r="E107" s="236"/>
      <c r="F107" s="191">
        <f>SUM(F97:F106)</f>
        <v>0</v>
      </c>
      <c r="K107" s="255"/>
    </row>
    <row r="108" spans="1:47" s="250" customFormat="1">
      <c r="A108" s="245"/>
      <c r="B108" s="108"/>
      <c r="C108" s="108"/>
      <c r="D108" s="236"/>
      <c r="E108" s="236"/>
      <c r="F108" s="191"/>
      <c r="K108" s="255"/>
    </row>
    <row r="109" spans="1:47" s="250" customFormat="1">
      <c r="A109" s="245"/>
      <c r="B109" s="108"/>
      <c r="C109" s="108"/>
      <c r="D109" s="236"/>
      <c r="E109" s="236"/>
      <c r="F109" s="191"/>
      <c r="K109" s="255"/>
    </row>
    <row r="110" spans="1:47" s="250" customFormat="1">
      <c r="A110" s="245"/>
      <c r="B110" s="108"/>
      <c r="C110" s="108"/>
      <c r="D110" s="236"/>
      <c r="E110" s="236"/>
      <c r="F110" s="191"/>
      <c r="K110" s="255"/>
    </row>
    <row r="111" spans="1:47" s="20" customFormat="1">
      <c r="A111" s="24"/>
      <c r="B111" s="52"/>
      <c r="C111" s="216"/>
      <c r="D111" s="18"/>
      <c r="E111" s="2"/>
      <c r="F111" s="191"/>
      <c r="G111" s="19"/>
      <c r="H111" s="19"/>
      <c r="I111" s="19"/>
      <c r="J111" s="2"/>
      <c r="K111" s="2"/>
      <c r="L111" s="2"/>
      <c r="M111" s="2"/>
      <c r="N111" s="2"/>
      <c r="O111" s="2"/>
      <c r="P111" s="2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</row>
    <row r="112" spans="1:47" s="238" customFormat="1">
      <c r="A112" s="101">
        <v>4</v>
      </c>
      <c r="B112" s="217" t="s">
        <v>74</v>
      </c>
      <c r="C112" s="217"/>
      <c r="D112" s="109"/>
      <c r="E112" s="236"/>
      <c r="F112" s="237"/>
      <c r="K112" s="239"/>
    </row>
    <row r="113" spans="1:47" s="238" customFormat="1">
      <c r="A113" s="101"/>
      <c r="B113" s="217"/>
      <c r="C113" s="217"/>
      <c r="D113" s="109"/>
      <c r="E113" s="236"/>
      <c r="F113" s="237"/>
      <c r="K113" s="239"/>
    </row>
    <row r="114" spans="1:47" s="55" customFormat="1" ht="25.5">
      <c r="A114" s="32"/>
      <c r="B114" s="256" t="s">
        <v>77</v>
      </c>
      <c r="C114" s="257"/>
      <c r="D114" s="257"/>
      <c r="E114" s="99"/>
      <c r="F114" s="100"/>
      <c r="K114" s="105"/>
    </row>
    <row r="115" spans="1:47" s="55" customFormat="1">
      <c r="A115" s="32"/>
      <c r="B115" s="256"/>
      <c r="C115" s="257"/>
      <c r="D115" s="257"/>
      <c r="E115" s="99"/>
      <c r="F115" s="100"/>
      <c r="K115" s="105"/>
    </row>
    <row r="116" spans="1:47" s="55" customFormat="1" ht="25.5">
      <c r="A116" s="44">
        <v>1</v>
      </c>
      <c r="B116" s="104" t="s">
        <v>75</v>
      </c>
      <c r="C116" s="104"/>
      <c r="D116" s="57"/>
      <c r="E116" s="56"/>
      <c r="F116" s="34"/>
      <c r="K116" s="105"/>
    </row>
    <row r="117" spans="1:47" s="55" customFormat="1">
      <c r="A117" s="44"/>
      <c r="B117" s="57"/>
      <c r="C117" s="57" t="s">
        <v>1</v>
      </c>
      <c r="D117" s="34">
        <v>3</v>
      </c>
      <c r="E117" s="105"/>
      <c r="F117" s="212">
        <f>D117*E117</f>
        <v>0</v>
      </c>
      <c r="I117" s="113"/>
      <c r="K117" s="105"/>
    </row>
    <row r="118" spans="1:47" s="238" customFormat="1">
      <c r="A118" s="101"/>
      <c r="B118" s="217"/>
      <c r="C118" s="217"/>
      <c r="D118" s="109"/>
      <c r="E118" s="236"/>
      <c r="F118" s="237"/>
      <c r="K118" s="239"/>
    </row>
    <row r="119" spans="1:47" s="55" customFormat="1" ht="25.5">
      <c r="A119" s="44">
        <v>2</v>
      </c>
      <c r="B119" s="104" t="s">
        <v>76</v>
      </c>
      <c r="C119" s="104"/>
      <c r="D119" s="57"/>
      <c r="E119" s="56"/>
      <c r="F119" s="34"/>
      <c r="K119" s="105"/>
    </row>
    <row r="120" spans="1:47" s="55" customFormat="1">
      <c r="A120" s="44"/>
      <c r="B120" s="57"/>
      <c r="C120" s="57" t="s">
        <v>1</v>
      </c>
      <c r="D120" s="34">
        <v>3</v>
      </c>
      <c r="E120" s="105"/>
      <c r="F120" s="212">
        <f>D120*E120</f>
        <v>0</v>
      </c>
      <c r="I120" s="113"/>
      <c r="K120" s="105"/>
    </row>
    <row r="121" spans="1:47" s="262" customFormat="1" ht="13.5" thickBot="1">
      <c r="A121" s="259"/>
      <c r="B121" s="58"/>
      <c r="C121" s="58"/>
      <c r="D121" s="58"/>
      <c r="E121" s="260"/>
      <c r="F121" s="261"/>
      <c r="J121" s="263"/>
      <c r="K121" s="264"/>
    </row>
    <row r="122" spans="1:47" s="250" customFormat="1">
      <c r="A122" s="245"/>
      <c r="B122" s="108" t="s">
        <v>124</v>
      </c>
      <c r="C122" s="108"/>
      <c r="D122" s="236"/>
      <c r="E122" s="236"/>
      <c r="F122" s="191">
        <f>SUM(F116:F120)</f>
        <v>0</v>
      </c>
      <c r="K122" s="255"/>
    </row>
    <row r="123" spans="1:47" s="250" customFormat="1">
      <c r="A123" s="245"/>
      <c r="B123" s="108"/>
      <c r="C123" s="108"/>
      <c r="D123" s="236"/>
      <c r="E123" s="236"/>
      <c r="F123" s="191"/>
      <c r="K123" s="255"/>
    </row>
    <row r="124" spans="1:47" s="250" customFormat="1">
      <c r="A124" s="245"/>
      <c r="B124" s="108"/>
      <c r="C124" s="108"/>
      <c r="D124" s="236"/>
      <c r="E124" s="236"/>
      <c r="F124" s="191"/>
      <c r="K124" s="255"/>
    </row>
    <row r="125" spans="1:47" s="20" customFormat="1">
      <c r="A125" s="24"/>
      <c r="B125" s="52"/>
      <c r="C125" s="216"/>
      <c r="D125" s="18"/>
      <c r="E125" s="2"/>
      <c r="F125" s="191"/>
      <c r="G125" s="19"/>
      <c r="H125" s="19"/>
      <c r="I125" s="19"/>
      <c r="J125" s="2"/>
      <c r="K125" s="2"/>
      <c r="L125" s="2"/>
      <c r="M125" s="2"/>
      <c r="N125" s="2"/>
      <c r="O125" s="2"/>
      <c r="P125" s="2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</row>
    <row r="126" spans="1:47" s="238" customFormat="1">
      <c r="A126" s="101">
        <v>5</v>
      </c>
      <c r="B126" s="217" t="s">
        <v>11</v>
      </c>
      <c r="C126" s="217"/>
      <c r="D126" s="109"/>
      <c r="E126" s="236"/>
      <c r="F126" s="237"/>
      <c r="K126" s="239"/>
    </row>
    <row r="127" spans="1:47" s="55" customFormat="1">
      <c r="A127" s="44"/>
      <c r="B127" s="240"/>
      <c r="C127" s="240"/>
      <c r="D127" s="134"/>
      <c r="E127" s="241"/>
      <c r="F127" s="34"/>
      <c r="G127" s="241"/>
      <c r="H127" s="56"/>
      <c r="I127" s="241"/>
      <c r="J127" s="56"/>
      <c r="K127" s="105"/>
    </row>
    <row r="128" spans="1:47" s="55" customFormat="1">
      <c r="A128" s="44">
        <v>1</v>
      </c>
      <c r="B128" s="104" t="s">
        <v>66</v>
      </c>
      <c r="C128" s="104"/>
      <c r="D128" s="134"/>
      <c r="E128" s="241"/>
      <c r="F128" s="34"/>
      <c r="G128" s="241"/>
      <c r="H128" s="56"/>
      <c r="I128" s="241"/>
      <c r="J128" s="56"/>
      <c r="K128" s="105"/>
    </row>
    <row r="129" spans="1:47" s="243" customFormat="1" ht="89.25">
      <c r="A129" s="115"/>
      <c r="B129" s="106" t="s">
        <v>67</v>
      </c>
      <c r="C129" s="106"/>
      <c r="D129" s="242"/>
      <c r="E129" s="134"/>
      <c r="F129" s="116"/>
      <c r="G129" s="134"/>
      <c r="H129" s="56"/>
      <c r="I129" s="134"/>
      <c r="J129" s="56"/>
    </row>
    <row r="130" spans="1:47" s="243" customFormat="1" ht="20.25" customHeight="1">
      <c r="A130" s="115"/>
      <c r="B130" s="106" t="s">
        <v>68</v>
      </c>
      <c r="C130" s="106"/>
      <c r="D130" s="242"/>
      <c r="E130" s="134"/>
      <c r="F130" s="116"/>
      <c r="G130" s="134"/>
      <c r="H130" s="56"/>
      <c r="I130" s="134"/>
      <c r="J130" s="56"/>
      <c r="M130" s="118"/>
    </row>
    <row r="131" spans="1:47" s="243" customFormat="1" ht="25.5">
      <c r="A131" s="115"/>
      <c r="B131" s="106" t="s">
        <v>69</v>
      </c>
      <c r="C131" s="106"/>
      <c r="D131" s="242"/>
      <c r="E131" s="134"/>
      <c r="F131" s="116"/>
      <c r="G131" s="134"/>
      <c r="H131" s="56"/>
      <c r="I131" s="134"/>
      <c r="J131" s="56"/>
    </row>
    <row r="132" spans="1:47" s="243" customFormat="1" ht="20.25" customHeight="1">
      <c r="A132" s="115"/>
      <c r="B132" s="106" t="s">
        <v>81</v>
      </c>
      <c r="C132" s="106"/>
      <c r="D132" s="242"/>
      <c r="E132" s="134"/>
      <c r="F132" s="116"/>
      <c r="G132" s="134"/>
      <c r="H132" s="56"/>
      <c r="I132" s="134"/>
      <c r="J132" s="56"/>
      <c r="L132" s="118"/>
      <c r="N132" s="118"/>
    </row>
    <row r="133" spans="1:47" s="55" customFormat="1">
      <c r="A133" s="44" t="s">
        <v>3</v>
      </c>
      <c r="B133" s="242" t="s">
        <v>15</v>
      </c>
      <c r="C133" s="57" t="s">
        <v>2</v>
      </c>
      <c r="D133" s="134">
        <v>39</v>
      </c>
      <c r="E133" s="56"/>
      <c r="F133" s="212">
        <f>D133*E133</f>
        <v>0</v>
      </c>
      <c r="G133" s="35">
        <v>1.2</v>
      </c>
      <c r="H133" s="35">
        <v>15.6</v>
      </c>
      <c r="I133" s="38">
        <f>+G133*H133</f>
        <v>18.72</v>
      </c>
      <c r="J133" s="35"/>
      <c r="K133" s="35">
        <v>17</v>
      </c>
      <c r="L133" s="35">
        <v>0.65</v>
      </c>
      <c r="M133" s="38">
        <f>+K133*L133</f>
        <v>11.05</v>
      </c>
      <c r="N133" s="210"/>
      <c r="O133" s="35">
        <v>17.350000000000001</v>
      </c>
      <c r="P133" s="35">
        <v>0.4</v>
      </c>
      <c r="Q133" s="38">
        <f>+O133*P133</f>
        <v>6.9400000000000013</v>
      </c>
      <c r="R133" s="113">
        <v>2</v>
      </c>
      <c r="S133" s="114">
        <f>+Q133+M133+I133+R133</f>
        <v>38.71</v>
      </c>
    </row>
    <row r="134" spans="1:47" s="55" customFormat="1">
      <c r="A134" s="44" t="s">
        <v>4</v>
      </c>
      <c r="B134" s="106" t="s">
        <v>16</v>
      </c>
      <c r="C134" s="57" t="s">
        <v>2</v>
      </c>
      <c r="D134" s="134">
        <v>23</v>
      </c>
      <c r="E134" s="56"/>
      <c r="F134" s="212">
        <f>D134*E134</f>
        <v>0</v>
      </c>
      <c r="G134" s="56">
        <v>2.6</v>
      </c>
      <c r="H134" s="56">
        <v>5.3</v>
      </c>
      <c r="I134" s="244">
        <f>+H134*G134</f>
        <v>13.78</v>
      </c>
      <c r="J134" s="56"/>
      <c r="K134" s="105"/>
      <c r="M134" s="38">
        <v>9</v>
      </c>
      <c r="S134" s="114">
        <f>+Q134+M134+I134</f>
        <v>22.78</v>
      </c>
    </row>
    <row r="135" spans="1:47" s="55" customFormat="1">
      <c r="A135" s="44"/>
      <c r="B135" s="240"/>
      <c r="C135" s="240"/>
      <c r="D135" s="134"/>
      <c r="E135" s="241"/>
      <c r="F135" s="34"/>
      <c r="G135" s="241"/>
      <c r="H135" s="56"/>
      <c r="I135" s="241"/>
      <c r="J135" s="56"/>
      <c r="K135" s="105"/>
    </row>
    <row r="136" spans="1:47" s="55" customFormat="1">
      <c r="A136" s="44">
        <v>2</v>
      </c>
      <c r="B136" s="104" t="s">
        <v>115</v>
      </c>
      <c r="C136" s="104"/>
      <c r="D136" s="134"/>
      <c r="E136" s="241"/>
      <c r="F136" s="34"/>
      <c r="G136" s="241"/>
      <c r="H136" s="56"/>
      <c r="I136" s="241"/>
      <c r="J136" s="56"/>
      <c r="K136" s="105"/>
    </row>
    <row r="137" spans="1:47" s="55" customFormat="1" ht="46.5" customHeight="1">
      <c r="A137" s="44"/>
      <c r="B137" s="106" t="s">
        <v>116</v>
      </c>
      <c r="C137" s="106"/>
      <c r="D137" s="134"/>
      <c r="E137" s="241"/>
      <c r="F137" s="34"/>
      <c r="G137" s="241"/>
      <c r="H137" s="56"/>
      <c r="I137" s="241"/>
      <c r="J137" s="56"/>
      <c r="K137" s="105"/>
    </row>
    <row r="138" spans="1:47">
      <c r="A138" s="27" t="s">
        <v>3</v>
      </c>
      <c r="B138" s="225" t="s">
        <v>48</v>
      </c>
      <c r="C138" s="3" t="s">
        <v>1</v>
      </c>
      <c r="D138" s="3">
        <v>2</v>
      </c>
      <c r="F138" s="212">
        <f>D138*E138</f>
        <v>0</v>
      </c>
      <c r="G138" s="2"/>
      <c r="H138" s="2"/>
      <c r="I138" s="43"/>
      <c r="AB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>
      <c r="A139" s="27" t="s">
        <v>4</v>
      </c>
      <c r="B139" s="225" t="s">
        <v>50</v>
      </c>
      <c r="C139" s="3" t="s">
        <v>1</v>
      </c>
      <c r="D139" s="3">
        <v>1</v>
      </c>
      <c r="F139" s="212">
        <f t="shared" ref="F139:F141" si="0">D139*E139</f>
        <v>0</v>
      </c>
      <c r="G139" s="2"/>
      <c r="H139" s="2"/>
      <c r="I139" s="43"/>
      <c r="AB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>
      <c r="A140" s="27" t="s">
        <v>5</v>
      </c>
      <c r="B140" s="225" t="s">
        <v>49</v>
      </c>
      <c r="C140" s="3" t="s">
        <v>1</v>
      </c>
      <c r="D140" s="3">
        <v>1</v>
      </c>
      <c r="F140" s="212">
        <f t="shared" si="0"/>
        <v>0</v>
      </c>
      <c r="G140" s="2"/>
      <c r="H140" s="2"/>
      <c r="I140" s="43"/>
      <c r="AB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>
      <c r="A141" s="27" t="s">
        <v>7</v>
      </c>
      <c r="B141" s="225" t="s">
        <v>117</v>
      </c>
      <c r="C141" s="3" t="s">
        <v>9</v>
      </c>
      <c r="D141" s="3">
        <v>20</v>
      </c>
      <c r="F141" s="212">
        <f t="shared" si="0"/>
        <v>0</v>
      </c>
      <c r="G141" s="2"/>
      <c r="H141" s="2"/>
      <c r="I141" s="43"/>
      <c r="AB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s="262" customFormat="1" ht="13.5" thickBot="1">
      <c r="A142" s="259"/>
      <c r="B142" s="58"/>
      <c r="C142" s="58"/>
      <c r="D142" s="58"/>
      <c r="E142" s="260"/>
      <c r="F142" s="261"/>
      <c r="J142" s="263"/>
      <c r="K142" s="264"/>
    </row>
    <row r="143" spans="1:47" s="250" customFormat="1">
      <c r="A143" s="245"/>
      <c r="B143" s="108" t="s">
        <v>29</v>
      </c>
      <c r="C143" s="108"/>
      <c r="D143" s="246"/>
      <c r="E143" s="247"/>
      <c r="F143" s="191">
        <f>SUM(F133:F142)</f>
        <v>0</v>
      </c>
      <c r="G143" s="247"/>
      <c r="H143" s="248"/>
      <c r="I143" s="247"/>
      <c r="J143" s="56"/>
      <c r="K143" s="249"/>
    </row>
    <row r="144" spans="1:47" s="250" customFormat="1">
      <c r="A144" s="245"/>
      <c r="B144" s="108"/>
      <c r="C144" s="108"/>
      <c r="D144" s="246"/>
      <c r="E144" s="247"/>
      <c r="F144" s="191"/>
      <c r="G144" s="247"/>
      <c r="H144" s="248"/>
      <c r="I144" s="247"/>
      <c r="J144" s="56"/>
      <c r="K144" s="249"/>
    </row>
    <row r="145" spans="1:47" s="250" customFormat="1">
      <c r="A145" s="245"/>
      <c r="B145" s="108"/>
      <c r="C145" s="108"/>
      <c r="D145" s="246"/>
      <c r="E145" s="247"/>
      <c r="F145" s="191"/>
      <c r="G145" s="247"/>
      <c r="H145" s="248"/>
      <c r="I145" s="247"/>
      <c r="J145" s="56"/>
      <c r="K145" s="249"/>
    </row>
    <row r="146" spans="1:47" s="20" customFormat="1">
      <c r="A146" s="24"/>
      <c r="B146" s="52"/>
      <c r="C146" s="216"/>
      <c r="D146" s="18"/>
      <c r="E146" s="2"/>
      <c r="F146" s="191"/>
      <c r="G146" s="19"/>
      <c r="H146" s="19"/>
      <c r="I146" s="19"/>
      <c r="J146" s="2"/>
      <c r="K146" s="2"/>
      <c r="L146" s="2"/>
      <c r="M146" s="2"/>
      <c r="N146" s="2"/>
      <c r="O146" s="2"/>
      <c r="P146" s="2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</row>
    <row r="147" spans="1:47" s="238" customFormat="1">
      <c r="A147" s="101">
        <v>6</v>
      </c>
      <c r="B147" s="217" t="s">
        <v>82</v>
      </c>
      <c r="C147" s="217"/>
      <c r="D147" s="109"/>
      <c r="E147" s="236"/>
      <c r="F147" s="237"/>
      <c r="K147" s="239"/>
    </row>
    <row r="148" spans="1:47" s="55" customFormat="1">
      <c r="A148" s="44"/>
      <c r="B148" s="240"/>
      <c r="C148" s="240"/>
      <c r="D148" s="134"/>
      <c r="E148" s="241"/>
      <c r="F148" s="34"/>
      <c r="G148" s="241"/>
      <c r="H148" s="56"/>
      <c r="I148" s="241"/>
      <c r="J148" s="56"/>
      <c r="K148" s="105"/>
    </row>
    <row r="149" spans="1:47" s="55" customFormat="1">
      <c r="A149" s="44">
        <v>1</v>
      </c>
      <c r="B149" s="265" t="s">
        <v>83</v>
      </c>
      <c r="C149" s="104"/>
      <c r="D149" s="134"/>
      <c r="E149" s="241"/>
      <c r="F149" s="34"/>
      <c r="G149" s="241"/>
      <c r="H149" s="56"/>
      <c r="I149" s="241"/>
      <c r="J149" s="56"/>
      <c r="K149" s="105"/>
    </row>
    <row r="150" spans="1:47" s="243" customFormat="1" ht="63.75">
      <c r="A150" s="115"/>
      <c r="B150" s="211" t="s">
        <v>84</v>
      </c>
      <c r="C150" s="106"/>
      <c r="D150" s="242"/>
      <c r="E150" s="134"/>
      <c r="F150" s="116"/>
      <c r="G150" s="134"/>
      <c r="H150" s="56"/>
      <c r="I150" s="134"/>
      <c r="J150" s="56"/>
    </row>
    <row r="151" spans="1:47" s="243" customFormat="1" ht="82.5" customHeight="1">
      <c r="A151" s="115"/>
      <c r="B151" s="266" t="s">
        <v>86</v>
      </c>
      <c r="C151" s="106"/>
      <c r="D151" s="242"/>
      <c r="E151" s="134"/>
      <c r="F151" s="116"/>
      <c r="G151" s="134"/>
      <c r="H151" s="56"/>
      <c r="I151" s="134"/>
      <c r="J151" s="56"/>
      <c r="M151" s="118"/>
    </row>
    <row r="152" spans="1:47" s="243" customFormat="1" ht="15">
      <c r="A152" s="115"/>
      <c r="B152" s="106" t="s">
        <v>85</v>
      </c>
      <c r="C152" s="57" t="s">
        <v>9</v>
      </c>
      <c r="D152" s="134">
        <v>15</v>
      </c>
      <c r="E152" s="57"/>
      <c r="F152" s="212">
        <f t="shared" ref="F152" si="1">D152*E152</f>
        <v>0</v>
      </c>
      <c r="G152" s="134"/>
      <c r="H152" s="56"/>
      <c r="I152" s="134"/>
      <c r="J152" s="56"/>
    </row>
    <row r="153" spans="1:47" s="243" customFormat="1" ht="15">
      <c r="A153" s="115"/>
      <c r="B153" s="106"/>
      <c r="C153" s="106"/>
      <c r="D153" s="242"/>
      <c r="E153" s="134"/>
      <c r="F153" s="116"/>
      <c r="G153" s="134"/>
      <c r="H153" s="56"/>
      <c r="I153" s="134"/>
      <c r="J153" s="56"/>
      <c r="L153" s="118"/>
      <c r="N153" s="118"/>
    </row>
    <row r="154" spans="1:47" s="272" customFormat="1">
      <c r="A154" s="267">
        <v>2</v>
      </c>
      <c r="B154" s="265" t="s">
        <v>87</v>
      </c>
      <c r="C154" s="268"/>
      <c r="D154" s="268"/>
      <c r="E154" s="269"/>
      <c r="F154" s="270"/>
      <c r="G154" s="268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71"/>
      <c r="AE154" s="271"/>
    </row>
    <row r="155" spans="1:47" s="280" customFormat="1" ht="38.25">
      <c r="A155" s="273"/>
      <c r="B155" s="274" t="s">
        <v>141</v>
      </c>
      <c r="C155" s="275"/>
      <c r="D155" s="268"/>
      <c r="E155" s="271"/>
      <c r="F155" s="276"/>
      <c r="G155" s="277"/>
      <c r="H155" s="277"/>
      <c r="I155" s="278"/>
      <c r="J155" s="279"/>
      <c r="K155" s="279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9"/>
      <c r="AA155" s="279"/>
      <c r="AB155" s="271"/>
      <c r="AC155" s="271"/>
      <c r="AD155" s="271"/>
      <c r="AE155" s="271"/>
    </row>
    <row r="156" spans="1:47" s="280" customFormat="1" ht="14.25">
      <c r="A156" s="281"/>
      <c r="B156" s="211"/>
      <c r="C156" s="275" t="s">
        <v>1</v>
      </c>
      <c r="D156" s="268">
        <v>3</v>
      </c>
      <c r="E156" s="271"/>
      <c r="F156" s="212">
        <f t="shared" ref="F156" si="2">D156*E156</f>
        <v>0</v>
      </c>
      <c r="G156" s="271"/>
      <c r="H156" s="271"/>
      <c r="I156" s="282"/>
      <c r="J156" s="271"/>
      <c r="K156" s="283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  <c r="AB156" s="271"/>
      <c r="AC156" s="271"/>
      <c r="AD156" s="271"/>
      <c r="AE156" s="271"/>
    </row>
    <row r="157" spans="1:47" s="280" customFormat="1" ht="14.25">
      <c r="A157" s="281"/>
      <c r="B157" s="211"/>
      <c r="C157" s="275"/>
      <c r="D157" s="268"/>
      <c r="E157" s="271"/>
      <c r="F157" s="212"/>
      <c r="G157" s="271"/>
      <c r="H157" s="271"/>
      <c r="I157" s="282"/>
      <c r="J157" s="271"/>
      <c r="K157" s="283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</row>
    <row r="158" spans="1:47" s="280" customFormat="1" ht="14.25">
      <c r="A158" s="281"/>
      <c r="B158" s="211"/>
      <c r="C158" s="275"/>
      <c r="D158" s="268"/>
      <c r="E158" s="271"/>
      <c r="F158" s="212"/>
      <c r="G158" s="271"/>
      <c r="H158" s="271"/>
      <c r="I158" s="282"/>
      <c r="J158" s="271"/>
      <c r="K158" s="283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</row>
    <row r="159" spans="1:47" s="280" customFormat="1" ht="14.25">
      <c r="A159" s="281"/>
      <c r="B159" s="211"/>
      <c r="C159" s="275"/>
      <c r="D159" s="268"/>
      <c r="E159" s="271"/>
      <c r="F159" s="212"/>
      <c r="G159" s="271"/>
      <c r="H159" s="271"/>
      <c r="I159" s="282"/>
      <c r="J159" s="271"/>
      <c r="K159" s="283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</row>
    <row r="160" spans="1:47" s="280" customFormat="1" ht="14.25">
      <c r="A160" s="281"/>
      <c r="B160" s="211"/>
      <c r="C160" s="275"/>
      <c r="D160" s="268"/>
      <c r="E160" s="271"/>
      <c r="F160" s="34"/>
      <c r="G160" s="271"/>
      <c r="H160" s="271"/>
      <c r="I160" s="282"/>
      <c r="J160" s="271"/>
      <c r="K160" s="283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71"/>
      <c r="AE160" s="271"/>
    </row>
    <row r="161" spans="1:31" s="272" customFormat="1">
      <c r="A161" s="267">
        <v>3</v>
      </c>
      <c r="B161" s="265" t="s">
        <v>88</v>
      </c>
      <c r="C161" s="268"/>
      <c r="D161" s="268"/>
      <c r="E161" s="269"/>
      <c r="F161" s="270"/>
      <c r="G161" s="268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</row>
    <row r="162" spans="1:31" s="280" customFormat="1" ht="63.75">
      <c r="A162" s="273"/>
      <c r="B162" s="274" t="s">
        <v>114</v>
      </c>
      <c r="C162" s="275"/>
      <c r="D162" s="268"/>
      <c r="E162" s="271"/>
      <c r="F162" s="276"/>
      <c r="G162" s="277"/>
      <c r="H162" s="277"/>
      <c r="I162" s="278"/>
      <c r="J162" s="279"/>
      <c r="K162" s="279"/>
      <c r="L162" s="279"/>
      <c r="M162" s="279"/>
      <c r="N162" s="279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279"/>
      <c r="AB162" s="271"/>
      <c r="AC162" s="271"/>
      <c r="AD162" s="271"/>
      <c r="AE162" s="271"/>
    </row>
    <row r="163" spans="1:31" s="280" customFormat="1" ht="14.25">
      <c r="A163" s="281"/>
      <c r="B163" s="211"/>
      <c r="C163" s="275" t="s">
        <v>1</v>
      </c>
      <c r="D163" s="268">
        <v>1</v>
      </c>
      <c r="E163" s="271"/>
      <c r="F163" s="212">
        <f t="shared" ref="F163" si="3">D163*E163</f>
        <v>0</v>
      </c>
      <c r="G163" s="271"/>
      <c r="H163" s="271"/>
      <c r="I163" s="282"/>
      <c r="J163" s="271"/>
      <c r="K163" s="283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</row>
    <row r="164" spans="1:31" s="280" customFormat="1" ht="14.25">
      <c r="A164" s="281"/>
      <c r="B164" s="211"/>
      <c r="C164" s="275"/>
      <c r="D164" s="268"/>
      <c r="E164" s="271"/>
      <c r="F164" s="34"/>
      <c r="G164" s="271"/>
      <c r="H164" s="271"/>
      <c r="I164" s="282"/>
      <c r="J164" s="271"/>
      <c r="K164" s="283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  <c r="AB164" s="271"/>
      <c r="AC164" s="271"/>
      <c r="AD164" s="271"/>
      <c r="AE164" s="271"/>
    </row>
    <row r="165" spans="1:31" s="272" customFormat="1">
      <c r="A165" s="267">
        <v>4</v>
      </c>
      <c r="B165" s="265" t="s">
        <v>89</v>
      </c>
      <c r="C165" s="268"/>
      <c r="D165" s="268"/>
      <c r="E165" s="269"/>
      <c r="F165" s="270"/>
      <c r="G165" s="268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71"/>
      <c r="AE165" s="271"/>
    </row>
    <row r="166" spans="1:31" s="280" customFormat="1" ht="156.75" customHeight="1">
      <c r="A166" s="273"/>
      <c r="B166" s="211" t="s">
        <v>142</v>
      </c>
      <c r="C166" s="275"/>
      <c r="D166" s="268"/>
      <c r="E166" s="271"/>
      <c r="F166" s="276"/>
      <c r="G166" s="277"/>
      <c r="H166" s="277"/>
      <c r="I166" s="278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79"/>
      <c r="Z166" s="279"/>
      <c r="AA166" s="279"/>
      <c r="AB166" s="271"/>
      <c r="AC166" s="271"/>
      <c r="AD166" s="271"/>
      <c r="AE166" s="271"/>
    </row>
    <row r="167" spans="1:31" s="280" customFormat="1" ht="14.25">
      <c r="A167" s="281"/>
      <c r="B167" s="211" t="s">
        <v>90</v>
      </c>
      <c r="C167" s="275" t="s">
        <v>1</v>
      </c>
      <c r="D167" s="268">
        <v>1</v>
      </c>
      <c r="E167" s="271"/>
      <c r="F167" s="212">
        <f t="shared" ref="F167" si="4">D167*E167</f>
        <v>0</v>
      </c>
      <c r="G167" s="271"/>
      <c r="H167" s="271"/>
      <c r="I167" s="282"/>
      <c r="J167" s="271"/>
      <c r="K167" s="283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71"/>
      <c r="AE167" s="271"/>
    </row>
    <row r="168" spans="1:31" s="280" customFormat="1" ht="14.25">
      <c r="A168" s="281"/>
      <c r="B168" s="211"/>
      <c r="C168" s="275"/>
      <c r="D168" s="268"/>
      <c r="E168" s="271"/>
      <c r="F168" s="34"/>
      <c r="G168" s="271"/>
      <c r="H168" s="271"/>
      <c r="I168" s="282"/>
      <c r="J168" s="271"/>
      <c r="K168" s="283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71"/>
      <c r="AE168" s="271"/>
    </row>
    <row r="169" spans="1:31" s="272" customFormat="1">
      <c r="A169" s="267">
        <v>5</v>
      </c>
      <c r="B169" s="265" t="s">
        <v>91</v>
      </c>
      <c r="C169" s="268"/>
      <c r="D169" s="268"/>
      <c r="E169" s="269"/>
      <c r="F169" s="270"/>
      <c r="G169" s="268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71"/>
      <c r="AE169" s="271"/>
    </row>
    <row r="170" spans="1:31" s="280" customFormat="1" ht="102">
      <c r="A170" s="273"/>
      <c r="B170" s="211" t="s">
        <v>143</v>
      </c>
      <c r="C170" s="275"/>
      <c r="D170" s="268"/>
      <c r="E170" s="271"/>
      <c r="F170" s="276"/>
      <c r="G170" s="277"/>
      <c r="H170" s="277"/>
      <c r="I170" s="278"/>
      <c r="J170" s="279"/>
      <c r="K170" s="279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79"/>
      <c r="X170" s="279"/>
      <c r="Y170" s="279"/>
      <c r="Z170" s="279"/>
      <c r="AA170" s="279"/>
      <c r="AB170" s="271"/>
      <c r="AC170" s="271"/>
      <c r="AD170" s="271"/>
      <c r="AE170" s="271"/>
    </row>
    <row r="171" spans="1:31" s="280" customFormat="1" ht="14.25">
      <c r="A171" s="281"/>
      <c r="B171" s="211" t="s">
        <v>90</v>
      </c>
      <c r="C171" s="275" t="s">
        <v>1</v>
      </c>
      <c r="D171" s="268">
        <v>1</v>
      </c>
      <c r="E171" s="271"/>
      <c r="F171" s="212">
        <f t="shared" ref="F171" si="5">D171*E171</f>
        <v>0</v>
      </c>
      <c r="G171" s="271"/>
      <c r="H171" s="271"/>
      <c r="I171" s="282"/>
      <c r="J171" s="271"/>
      <c r="K171" s="283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71"/>
      <c r="AE171" s="271"/>
    </row>
    <row r="172" spans="1:31" s="280" customFormat="1" ht="14.25">
      <c r="A172" s="281"/>
      <c r="B172" s="211"/>
      <c r="C172" s="275"/>
      <c r="D172" s="268"/>
      <c r="E172" s="271"/>
      <c r="F172" s="34"/>
      <c r="G172" s="271"/>
      <c r="H172" s="271"/>
      <c r="I172" s="282"/>
      <c r="J172" s="271"/>
      <c r="K172" s="283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71"/>
      <c r="AE172" s="271"/>
    </row>
    <row r="173" spans="1:31" s="272" customFormat="1">
      <c r="A173" s="267">
        <v>6</v>
      </c>
      <c r="B173" s="265" t="s">
        <v>113</v>
      </c>
      <c r="C173" s="268"/>
      <c r="D173" s="268"/>
      <c r="E173" s="269"/>
      <c r="F173" s="270"/>
      <c r="G173" s="268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71"/>
      <c r="AE173" s="271"/>
    </row>
    <row r="174" spans="1:31" s="280" customFormat="1" ht="38.25">
      <c r="A174" s="273"/>
      <c r="B174" s="211" t="s">
        <v>119</v>
      </c>
      <c r="C174" s="275"/>
      <c r="D174" s="268"/>
      <c r="E174" s="271"/>
      <c r="F174" s="276"/>
      <c r="G174" s="277"/>
      <c r="H174" s="277"/>
      <c r="I174" s="278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9"/>
      <c r="AA174" s="279"/>
      <c r="AB174" s="271"/>
      <c r="AC174" s="271"/>
      <c r="AD174" s="271"/>
      <c r="AE174" s="271"/>
    </row>
    <row r="175" spans="1:31" s="280" customFormat="1" ht="14.25">
      <c r="A175" s="281"/>
      <c r="B175" s="211" t="s">
        <v>90</v>
      </c>
      <c r="C175" s="275" t="s">
        <v>1</v>
      </c>
      <c r="D175" s="268">
        <v>3</v>
      </c>
      <c r="E175" s="271"/>
      <c r="F175" s="212">
        <f t="shared" ref="F175" si="6">D175*E175</f>
        <v>0</v>
      </c>
      <c r="G175" s="271"/>
      <c r="H175" s="271"/>
      <c r="I175" s="282"/>
      <c r="J175" s="271"/>
      <c r="K175" s="283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71"/>
      <c r="AE175" s="271"/>
    </row>
    <row r="176" spans="1:31" s="280" customFormat="1" ht="14.25">
      <c r="A176" s="281"/>
      <c r="B176" s="211"/>
      <c r="C176" s="275"/>
      <c r="D176" s="268"/>
      <c r="E176" s="271"/>
      <c r="F176" s="34"/>
      <c r="G176" s="271"/>
      <c r="H176" s="271"/>
      <c r="I176" s="282"/>
      <c r="J176" s="271"/>
      <c r="K176" s="283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71"/>
      <c r="AE176" s="271"/>
    </row>
    <row r="177" spans="1:31" s="272" customFormat="1">
      <c r="A177" s="267">
        <v>7</v>
      </c>
      <c r="B177" s="265" t="s">
        <v>92</v>
      </c>
      <c r="C177" s="268"/>
      <c r="D177" s="268"/>
      <c r="E177" s="269"/>
      <c r="F177" s="270"/>
      <c r="G177" s="268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  <c r="AB177" s="271"/>
      <c r="AC177" s="271"/>
      <c r="AD177" s="271"/>
      <c r="AE177" s="271"/>
    </row>
    <row r="178" spans="1:31" s="280" customFormat="1" ht="38.25">
      <c r="A178" s="273"/>
      <c r="B178" s="211" t="s">
        <v>93</v>
      </c>
      <c r="C178" s="275"/>
      <c r="D178" s="268"/>
      <c r="E178" s="271"/>
      <c r="F178" s="276"/>
      <c r="G178" s="277"/>
      <c r="H178" s="277"/>
      <c r="I178" s="278"/>
      <c r="J178" s="279"/>
      <c r="K178" s="279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79"/>
      <c r="X178" s="279"/>
      <c r="Y178" s="279"/>
      <c r="Z178" s="279"/>
      <c r="AA178" s="279"/>
      <c r="AB178" s="271"/>
      <c r="AC178" s="271"/>
      <c r="AD178" s="271"/>
      <c r="AE178" s="271"/>
    </row>
    <row r="179" spans="1:31" s="280" customFormat="1" ht="14.25">
      <c r="A179" s="281"/>
      <c r="B179" s="211" t="s">
        <v>90</v>
      </c>
      <c r="C179" s="275" t="s">
        <v>1</v>
      </c>
      <c r="D179" s="268">
        <v>3</v>
      </c>
      <c r="E179" s="271"/>
      <c r="F179" s="212">
        <f t="shared" ref="F179" si="7">D179*E179</f>
        <v>0</v>
      </c>
      <c r="G179" s="271"/>
      <c r="H179" s="271"/>
      <c r="I179" s="282"/>
      <c r="J179" s="271"/>
      <c r="K179" s="283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  <c r="AA179" s="271"/>
      <c r="AB179" s="271"/>
      <c r="AC179" s="271"/>
      <c r="AD179" s="271"/>
      <c r="AE179" s="271"/>
    </row>
    <row r="180" spans="1:31" s="280" customFormat="1" ht="14.25">
      <c r="A180" s="281"/>
      <c r="B180" s="211"/>
      <c r="C180" s="275"/>
      <c r="D180" s="268"/>
      <c r="E180" s="271"/>
      <c r="F180" s="34"/>
      <c r="G180" s="271"/>
      <c r="H180" s="271"/>
      <c r="I180" s="282"/>
      <c r="J180" s="271"/>
      <c r="K180" s="283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71"/>
      <c r="AE180" s="271"/>
    </row>
    <row r="181" spans="1:31" s="272" customFormat="1">
      <c r="A181" s="267">
        <v>8</v>
      </c>
      <c r="B181" s="265" t="s">
        <v>94</v>
      </c>
      <c r="C181" s="268"/>
      <c r="D181" s="268"/>
      <c r="E181" s="269"/>
      <c r="F181" s="270"/>
      <c r="G181" s="268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  <c r="AA181" s="271"/>
      <c r="AB181" s="271"/>
      <c r="AC181" s="271"/>
      <c r="AD181" s="271"/>
      <c r="AE181" s="271"/>
    </row>
    <row r="182" spans="1:31" s="280" customFormat="1" ht="25.5">
      <c r="A182" s="273"/>
      <c r="B182" s="211" t="s">
        <v>95</v>
      </c>
      <c r="C182" s="275"/>
      <c r="D182" s="268"/>
      <c r="E182" s="271"/>
      <c r="F182" s="276"/>
      <c r="G182" s="277"/>
      <c r="H182" s="277"/>
      <c r="I182" s="278"/>
      <c r="J182" s="279"/>
      <c r="K182" s="279"/>
      <c r="L182" s="279"/>
      <c r="M182" s="279"/>
      <c r="N182" s="279"/>
      <c r="O182" s="279"/>
      <c r="P182" s="279"/>
      <c r="Q182" s="279"/>
      <c r="R182" s="279"/>
      <c r="S182" s="279"/>
      <c r="T182" s="279"/>
      <c r="U182" s="279"/>
      <c r="V182" s="279"/>
      <c r="W182" s="279"/>
      <c r="X182" s="279"/>
      <c r="Y182" s="279"/>
      <c r="Z182" s="279"/>
      <c r="AA182" s="279"/>
      <c r="AB182" s="271"/>
      <c r="AC182" s="271"/>
      <c r="AD182" s="271"/>
      <c r="AE182" s="271"/>
    </row>
    <row r="183" spans="1:31" s="280" customFormat="1" ht="14.25">
      <c r="A183" s="281"/>
      <c r="B183" s="211" t="s">
        <v>90</v>
      </c>
      <c r="C183" s="275" t="s">
        <v>1</v>
      </c>
      <c r="D183" s="268">
        <v>2</v>
      </c>
      <c r="E183" s="271"/>
      <c r="F183" s="212">
        <f t="shared" ref="F183" si="8">D183*E183</f>
        <v>0</v>
      </c>
      <c r="G183" s="271"/>
      <c r="H183" s="271"/>
      <c r="I183" s="282"/>
      <c r="J183" s="271"/>
      <c r="K183" s="283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  <c r="AB183" s="271"/>
      <c r="AC183" s="271"/>
      <c r="AD183" s="271"/>
      <c r="AE183" s="271"/>
    </row>
    <row r="184" spans="1:31" s="280" customFormat="1" ht="14.25">
      <c r="A184" s="281"/>
      <c r="B184" s="211"/>
      <c r="C184" s="275"/>
      <c r="D184" s="268"/>
      <c r="E184" s="271"/>
      <c r="F184" s="34"/>
      <c r="G184" s="271"/>
      <c r="H184" s="271"/>
      <c r="I184" s="282"/>
      <c r="J184" s="271"/>
      <c r="K184" s="283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  <c r="AA184" s="271"/>
      <c r="AB184" s="271"/>
      <c r="AC184" s="271"/>
      <c r="AD184" s="271"/>
      <c r="AE184" s="271"/>
    </row>
    <row r="185" spans="1:31" s="280" customFormat="1" ht="14.25">
      <c r="A185" s="281"/>
      <c r="B185" s="211"/>
      <c r="C185" s="275"/>
      <c r="D185" s="268"/>
      <c r="E185" s="271"/>
      <c r="F185" s="34"/>
      <c r="G185" s="271"/>
      <c r="H185" s="271"/>
      <c r="I185" s="282"/>
      <c r="J185" s="271"/>
      <c r="K185" s="283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  <c r="AA185" s="271"/>
      <c r="AB185" s="271"/>
      <c r="AC185" s="271"/>
      <c r="AD185" s="271"/>
      <c r="AE185" s="271"/>
    </row>
    <row r="186" spans="1:31" s="280" customFormat="1" ht="14.25">
      <c r="A186" s="281"/>
      <c r="B186" s="211"/>
      <c r="C186" s="275"/>
      <c r="D186" s="268"/>
      <c r="E186" s="271"/>
      <c r="F186" s="34"/>
      <c r="G186" s="271"/>
      <c r="H186" s="271"/>
      <c r="I186" s="282"/>
      <c r="J186" s="271"/>
      <c r="K186" s="283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  <c r="AA186" s="271"/>
      <c r="AB186" s="271"/>
      <c r="AC186" s="271"/>
      <c r="AD186" s="271"/>
      <c r="AE186" s="271"/>
    </row>
    <row r="187" spans="1:31" s="280" customFormat="1" ht="14.25">
      <c r="A187" s="281"/>
      <c r="B187" s="211"/>
      <c r="C187" s="275"/>
      <c r="D187" s="268"/>
      <c r="E187" s="271"/>
      <c r="F187" s="34"/>
      <c r="G187" s="271"/>
      <c r="H187" s="271"/>
      <c r="I187" s="282"/>
      <c r="J187" s="271"/>
      <c r="K187" s="283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  <c r="AA187" s="271"/>
      <c r="AB187" s="271"/>
      <c r="AC187" s="271"/>
      <c r="AD187" s="271"/>
      <c r="AE187" s="271"/>
    </row>
    <row r="188" spans="1:31" s="280" customFormat="1" ht="14.25">
      <c r="A188" s="281"/>
      <c r="B188" s="211"/>
      <c r="C188" s="275"/>
      <c r="D188" s="268"/>
      <c r="E188" s="271"/>
      <c r="F188" s="34"/>
      <c r="G188" s="271"/>
      <c r="H188" s="271"/>
      <c r="I188" s="282"/>
      <c r="J188" s="271"/>
      <c r="K188" s="283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  <c r="AA188" s="271"/>
      <c r="AB188" s="271"/>
      <c r="AC188" s="271"/>
      <c r="AD188" s="271"/>
      <c r="AE188" s="271"/>
    </row>
    <row r="189" spans="1:31" s="272" customFormat="1">
      <c r="A189" s="267">
        <v>9</v>
      </c>
      <c r="B189" s="265" t="s">
        <v>97</v>
      </c>
      <c r="C189" s="268"/>
      <c r="D189" s="268"/>
      <c r="E189" s="269"/>
      <c r="F189" s="270"/>
      <c r="G189" s="268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  <c r="AA189" s="271"/>
      <c r="AB189" s="271"/>
      <c r="AC189" s="271"/>
      <c r="AD189" s="271"/>
      <c r="AE189" s="271"/>
    </row>
    <row r="190" spans="1:31" s="280" customFormat="1" ht="51">
      <c r="A190" s="273"/>
      <c r="B190" s="37" t="s">
        <v>96</v>
      </c>
      <c r="C190" s="275"/>
      <c r="D190" s="268"/>
      <c r="E190" s="271"/>
      <c r="F190" s="276"/>
      <c r="G190" s="277"/>
      <c r="H190" s="277"/>
      <c r="I190" s="278"/>
      <c r="J190" s="279"/>
      <c r="K190" s="279"/>
      <c r="L190" s="279"/>
      <c r="M190" s="279"/>
      <c r="N190" s="279"/>
      <c r="O190" s="279"/>
      <c r="P190" s="279"/>
      <c r="Q190" s="279"/>
      <c r="R190" s="279"/>
      <c r="S190" s="279"/>
      <c r="T190" s="279"/>
      <c r="U190" s="279"/>
      <c r="V190" s="279"/>
      <c r="W190" s="279"/>
      <c r="X190" s="279"/>
      <c r="Y190" s="279"/>
      <c r="Z190" s="279"/>
      <c r="AA190" s="279"/>
      <c r="AB190" s="271"/>
      <c r="AC190" s="271"/>
      <c r="AD190" s="271"/>
      <c r="AE190" s="271"/>
    </row>
    <row r="191" spans="1:31" s="280" customFormat="1" ht="14.25">
      <c r="A191" s="281" t="s">
        <v>3</v>
      </c>
      <c r="B191" s="211" t="s">
        <v>98</v>
      </c>
      <c r="C191" s="275" t="s">
        <v>1</v>
      </c>
      <c r="D191" s="268">
        <v>3</v>
      </c>
      <c r="E191" s="271"/>
      <c r="F191" s="212">
        <f t="shared" ref="F191:F193" si="9">D191*E191</f>
        <v>0</v>
      </c>
      <c r="G191" s="271"/>
      <c r="H191" s="271"/>
      <c r="I191" s="282"/>
      <c r="J191" s="271"/>
      <c r="K191" s="283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  <c r="AA191" s="271"/>
      <c r="AB191" s="271"/>
      <c r="AC191" s="271"/>
      <c r="AD191" s="271"/>
      <c r="AE191" s="271"/>
    </row>
    <row r="192" spans="1:31" s="280" customFormat="1" ht="14.25">
      <c r="A192" s="281" t="s">
        <v>4</v>
      </c>
      <c r="B192" s="211" t="s">
        <v>99</v>
      </c>
      <c r="C192" s="275" t="s">
        <v>1</v>
      </c>
      <c r="D192" s="268">
        <v>3</v>
      </c>
      <c r="E192" s="271"/>
      <c r="F192" s="212">
        <f t="shared" ref="F192" si="10">D192*E192</f>
        <v>0</v>
      </c>
      <c r="G192" s="271"/>
      <c r="H192" s="271"/>
      <c r="I192" s="282"/>
      <c r="J192" s="271"/>
      <c r="K192" s="283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  <c r="AB192" s="271"/>
      <c r="AC192" s="271"/>
      <c r="AD192" s="271"/>
      <c r="AE192" s="271"/>
    </row>
    <row r="193" spans="1:47" s="280" customFormat="1" ht="14.25">
      <c r="A193" s="281" t="s">
        <v>5</v>
      </c>
      <c r="B193" s="211" t="s">
        <v>144</v>
      </c>
      <c r="C193" s="275" t="s">
        <v>1</v>
      </c>
      <c r="D193" s="268">
        <v>3</v>
      </c>
      <c r="E193" s="271"/>
      <c r="F193" s="212">
        <f t="shared" si="9"/>
        <v>0</v>
      </c>
      <c r="G193" s="271"/>
      <c r="H193" s="271"/>
      <c r="I193" s="282"/>
      <c r="J193" s="271"/>
      <c r="K193" s="283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</row>
    <row r="194" spans="1:47" s="262" customFormat="1" ht="13.5" thickBot="1">
      <c r="A194" s="259"/>
      <c r="B194" s="58"/>
      <c r="C194" s="58"/>
      <c r="D194" s="58"/>
      <c r="E194" s="260"/>
      <c r="F194" s="261"/>
      <c r="J194" s="263"/>
      <c r="K194" s="264"/>
    </row>
    <row r="195" spans="1:47" s="250" customFormat="1">
      <c r="A195" s="245"/>
      <c r="B195" s="108" t="s">
        <v>122</v>
      </c>
      <c r="C195" s="108"/>
      <c r="D195" s="246"/>
      <c r="E195" s="247"/>
      <c r="F195" s="191">
        <f>SUM(F152:F194)</f>
        <v>0</v>
      </c>
      <c r="G195" s="247"/>
      <c r="H195" s="248"/>
      <c r="I195" s="247"/>
      <c r="J195" s="56"/>
      <c r="K195" s="249"/>
    </row>
    <row r="196" spans="1:47" s="250" customFormat="1">
      <c r="A196" s="245"/>
      <c r="B196" s="108"/>
      <c r="C196" s="108"/>
      <c r="D196" s="246"/>
      <c r="E196" s="247"/>
      <c r="F196" s="191"/>
      <c r="G196" s="247"/>
      <c r="H196" s="248"/>
      <c r="I196" s="247"/>
      <c r="J196" s="56"/>
      <c r="K196" s="249"/>
    </row>
    <row r="197" spans="1:47" s="280" customFormat="1" ht="14.25">
      <c r="A197" s="281"/>
      <c r="B197" s="211"/>
      <c r="C197" s="275"/>
      <c r="D197" s="268"/>
      <c r="E197" s="271"/>
      <c r="F197" s="34"/>
      <c r="G197" s="271"/>
      <c r="H197" s="271"/>
      <c r="I197" s="282"/>
      <c r="J197" s="271"/>
      <c r="K197" s="283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  <c r="AA197" s="271"/>
      <c r="AB197" s="271"/>
      <c r="AC197" s="271"/>
      <c r="AD197" s="271"/>
      <c r="AE197" s="271"/>
    </row>
    <row r="198" spans="1:47" s="20" customFormat="1">
      <c r="A198" s="24"/>
      <c r="B198" s="52"/>
      <c r="C198" s="216"/>
      <c r="D198" s="18"/>
      <c r="E198" s="2"/>
      <c r="F198" s="191"/>
      <c r="G198" s="19"/>
      <c r="H198" s="19"/>
      <c r="I198" s="19"/>
      <c r="J198" s="2"/>
      <c r="K198" s="2"/>
      <c r="L198" s="2"/>
      <c r="M198" s="2"/>
      <c r="N198" s="2"/>
      <c r="O198" s="2"/>
      <c r="P198" s="2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</row>
    <row r="199" spans="1:47" s="238" customFormat="1">
      <c r="A199" s="101">
        <v>7</v>
      </c>
      <c r="B199" s="217" t="s">
        <v>100</v>
      </c>
      <c r="C199" s="217"/>
      <c r="D199" s="109"/>
      <c r="E199" s="236"/>
      <c r="F199" s="237"/>
      <c r="K199" s="239"/>
    </row>
    <row r="200" spans="1:47" s="55" customFormat="1">
      <c r="A200" s="44"/>
      <c r="B200" s="240"/>
      <c r="C200" s="240"/>
      <c r="D200" s="134"/>
      <c r="E200" s="241"/>
      <c r="F200" s="34"/>
      <c r="G200" s="241"/>
      <c r="H200" s="56"/>
      <c r="I200" s="241"/>
      <c r="J200" s="56"/>
      <c r="K200" s="105"/>
    </row>
    <row r="201" spans="1:47" s="272" customFormat="1">
      <c r="A201" s="267">
        <v>1</v>
      </c>
      <c r="B201" s="265" t="s">
        <v>101</v>
      </c>
      <c r="C201" s="268"/>
      <c r="D201" s="268"/>
      <c r="E201" s="269"/>
      <c r="F201" s="270"/>
      <c r="G201" s="268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  <c r="AA201" s="271"/>
      <c r="AB201" s="271"/>
      <c r="AC201" s="271"/>
      <c r="AD201" s="271"/>
      <c r="AE201" s="271"/>
    </row>
    <row r="202" spans="1:47" s="280" customFormat="1" ht="25.5">
      <c r="A202" s="273"/>
      <c r="B202" s="37" t="s">
        <v>104</v>
      </c>
      <c r="C202" s="275"/>
      <c r="D202" s="268"/>
      <c r="E202" s="271"/>
      <c r="F202" s="276"/>
      <c r="G202" s="277"/>
      <c r="H202" s="277"/>
      <c r="I202" s="278"/>
      <c r="J202" s="279"/>
      <c r="K202" s="279"/>
      <c r="L202" s="279"/>
      <c r="M202" s="279"/>
      <c r="N202" s="279"/>
      <c r="O202" s="279"/>
      <c r="P202" s="279"/>
      <c r="Q202" s="279"/>
      <c r="R202" s="279"/>
      <c r="S202" s="279"/>
      <c r="T202" s="279"/>
      <c r="U202" s="279"/>
      <c r="V202" s="279"/>
      <c r="W202" s="279"/>
      <c r="X202" s="279"/>
      <c r="Y202" s="279"/>
      <c r="Z202" s="279"/>
      <c r="AA202" s="279"/>
      <c r="AB202" s="271"/>
      <c r="AC202" s="271"/>
      <c r="AD202" s="271"/>
      <c r="AE202" s="271"/>
    </row>
    <row r="203" spans="1:47" s="280" customFormat="1" ht="14.25">
      <c r="A203" s="281"/>
      <c r="B203" s="211" t="s">
        <v>90</v>
      </c>
      <c r="C203" s="275" t="s">
        <v>1</v>
      </c>
      <c r="D203" s="268">
        <v>2</v>
      </c>
      <c r="E203" s="271"/>
      <c r="F203" s="212">
        <f t="shared" ref="F203" si="11">D203*E203</f>
        <v>0</v>
      </c>
      <c r="G203" s="271"/>
      <c r="H203" s="271"/>
      <c r="I203" s="282"/>
      <c r="J203" s="271"/>
      <c r="K203" s="283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</row>
    <row r="204" spans="1:47" s="280" customFormat="1" ht="14.25">
      <c r="A204" s="281"/>
      <c r="B204" s="211"/>
      <c r="C204" s="275"/>
      <c r="D204" s="268"/>
      <c r="E204" s="271"/>
      <c r="F204" s="34"/>
      <c r="G204" s="271"/>
      <c r="H204" s="271"/>
      <c r="I204" s="282"/>
      <c r="J204" s="271"/>
      <c r="K204" s="283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</row>
    <row r="205" spans="1:47" s="272" customFormat="1">
      <c r="A205" s="267">
        <v>2</v>
      </c>
      <c r="B205" s="265" t="s">
        <v>102</v>
      </c>
      <c r="C205" s="268"/>
      <c r="D205" s="268"/>
      <c r="E205" s="269"/>
      <c r="F205" s="270"/>
      <c r="G205" s="268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  <c r="AB205" s="271"/>
      <c r="AC205" s="271"/>
      <c r="AD205" s="271"/>
      <c r="AE205" s="271"/>
    </row>
    <row r="206" spans="1:47" s="280" customFormat="1" ht="25.5">
      <c r="A206" s="273"/>
      <c r="B206" s="37" t="s">
        <v>103</v>
      </c>
      <c r="C206" s="275"/>
      <c r="D206" s="268"/>
      <c r="E206" s="271"/>
      <c r="F206" s="276"/>
      <c r="G206" s="277"/>
      <c r="H206" s="277"/>
      <c r="I206" s="278"/>
      <c r="J206" s="279"/>
      <c r="K206" s="279"/>
      <c r="L206" s="279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79"/>
      <c r="AA206" s="279"/>
      <c r="AB206" s="271"/>
      <c r="AC206" s="271"/>
      <c r="AD206" s="271"/>
      <c r="AE206" s="271"/>
    </row>
    <row r="207" spans="1:47" s="280" customFormat="1" ht="14.25">
      <c r="A207" s="281"/>
      <c r="B207" s="211" t="s">
        <v>90</v>
      </c>
      <c r="C207" s="275" t="s">
        <v>1</v>
      </c>
      <c r="D207" s="268">
        <v>3</v>
      </c>
      <c r="E207" s="271"/>
      <c r="F207" s="212">
        <f t="shared" ref="F207" si="12">D207*E207</f>
        <v>0</v>
      </c>
      <c r="G207" s="271"/>
      <c r="H207" s="271"/>
      <c r="I207" s="282"/>
      <c r="J207" s="271"/>
      <c r="K207" s="283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  <c r="AA207" s="271"/>
      <c r="AB207" s="271"/>
      <c r="AC207" s="271"/>
      <c r="AD207" s="271"/>
      <c r="AE207" s="271"/>
    </row>
    <row r="208" spans="1:47" s="280" customFormat="1" ht="14.25">
      <c r="A208" s="281"/>
      <c r="B208" s="211"/>
      <c r="C208" s="275"/>
      <c r="D208" s="268"/>
      <c r="E208" s="271"/>
      <c r="F208" s="34"/>
      <c r="G208" s="271"/>
      <c r="H208" s="271"/>
      <c r="I208" s="282"/>
      <c r="J208" s="271"/>
      <c r="K208" s="283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  <c r="AA208" s="271"/>
      <c r="AB208" s="271"/>
      <c r="AC208" s="271"/>
      <c r="AD208" s="271"/>
      <c r="AE208" s="271"/>
    </row>
    <row r="209" spans="1:47" s="272" customFormat="1">
      <c r="A209" s="267">
        <v>3</v>
      </c>
      <c r="B209" s="265" t="s">
        <v>111</v>
      </c>
      <c r="C209" s="268"/>
      <c r="D209" s="268"/>
      <c r="E209" s="269"/>
      <c r="F209" s="270"/>
      <c r="G209" s="268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  <c r="AA209" s="271"/>
      <c r="AB209" s="271"/>
      <c r="AC209" s="271"/>
      <c r="AD209" s="271"/>
      <c r="AE209" s="271"/>
    </row>
    <row r="210" spans="1:47" s="280" customFormat="1" ht="25.5">
      <c r="A210" s="273"/>
      <c r="B210" s="37" t="s">
        <v>112</v>
      </c>
      <c r="C210" s="275"/>
      <c r="D210" s="268"/>
      <c r="E210" s="271"/>
      <c r="F210" s="276"/>
      <c r="G210" s="277"/>
      <c r="H210" s="277"/>
      <c r="I210" s="278"/>
      <c r="J210" s="279"/>
      <c r="K210" s="279"/>
      <c r="L210" s="279"/>
      <c r="M210" s="279"/>
      <c r="N210" s="279"/>
      <c r="O210" s="279"/>
      <c r="P210" s="279"/>
      <c r="Q210" s="279"/>
      <c r="R210" s="279"/>
      <c r="S210" s="279"/>
      <c r="T210" s="279"/>
      <c r="U210" s="279"/>
      <c r="V210" s="279"/>
      <c r="W210" s="279"/>
      <c r="X210" s="279"/>
      <c r="Y210" s="279"/>
      <c r="Z210" s="279"/>
      <c r="AA210" s="279"/>
      <c r="AB210" s="271"/>
      <c r="AC210" s="271"/>
      <c r="AD210" s="271"/>
      <c r="AE210" s="271"/>
    </row>
    <row r="211" spans="1:47" s="280" customFormat="1" ht="14.25">
      <c r="A211" s="281"/>
      <c r="B211" s="211" t="s">
        <v>90</v>
      </c>
      <c r="C211" s="275" t="s">
        <v>1</v>
      </c>
      <c r="D211" s="268">
        <v>3</v>
      </c>
      <c r="E211" s="271"/>
      <c r="F211" s="212">
        <f t="shared" ref="F211" si="13">D211*E211</f>
        <v>0</v>
      </c>
      <c r="G211" s="271"/>
      <c r="H211" s="271"/>
      <c r="I211" s="282"/>
      <c r="J211" s="271"/>
      <c r="K211" s="283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  <c r="AB211" s="271"/>
      <c r="AC211" s="271"/>
      <c r="AD211" s="271"/>
      <c r="AE211" s="271"/>
    </row>
    <row r="212" spans="1:47" s="280" customFormat="1" ht="14.25">
      <c r="A212" s="281"/>
      <c r="C212" s="275"/>
      <c r="D212" s="268"/>
      <c r="E212" s="271"/>
      <c r="F212" s="34"/>
      <c r="G212" s="271"/>
      <c r="H212" s="271"/>
      <c r="I212" s="282"/>
      <c r="J212" s="271"/>
      <c r="K212" s="283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  <c r="AA212" s="271"/>
      <c r="AB212" s="271"/>
      <c r="AC212" s="271"/>
      <c r="AD212" s="271"/>
      <c r="AE212" s="271"/>
    </row>
    <row r="213" spans="1:47" s="272" customFormat="1" ht="25.5">
      <c r="A213" s="267">
        <v>4</v>
      </c>
      <c r="B213" s="265" t="s">
        <v>120</v>
      </c>
      <c r="C213" s="268"/>
      <c r="D213" s="268"/>
      <c r="E213" s="269"/>
      <c r="F213" s="270"/>
      <c r="G213" s="268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  <c r="AB213" s="271"/>
      <c r="AC213" s="271"/>
      <c r="AD213" s="271"/>
      <c r="AE213" s="271"/>
    </row>
    <row r="214" spans="1:47" s="280" customFormat="1" ht="51">
      <c r="A214" s="273"/>
      <c r="B214" s="284" t="s">
        <v>105</v>
      </c>
      <c r="C214" s="275"/>
      <c r="D214" s="268"/>
      <c r="E214" s="271"/>
      <c r="F214" s="276"/>
      <c r="G214" s="277"/>
      <c r="H214" s="277"/>
      <c r="I214" s="278"/>
      <c r="J214" s="279"/>
      <c r="K214" s="279"/>
      <c r="L214" s="279"/>
      <c r="M214" s="279"/>
      <c r="N214" s="279"/>
      <c r="O214" s="279"/>
      <c r="P214" s="279"/>
      <c r="Q214" s="279"/>
      <c r="R214" s="279"/>
      <c r="S214" s="279"/>
      <c r="T214" s="279"/>
      <c r="U214" s="279"/>
      <c r="V214" s="279"/>
      <c r="W214" s="279"/>
      <c r="X214" s="279"/>
      <c r="Y214" s="279"/>
      <c r="Z214" s="279"/>
      <c r="AA214" s="279"/>
      <c r="AB214" s="271"/>
      <c r="AC214" s="271"/>
      <c r="AD214" s="271"/>
      <c r="AE214" s="271"/>
    </row>
    <row r="215" spans="1:47" s="280" customFormat="1" ht="14.25">
      <c r="A215" s="281"/>
      <c r="B215" s="211" t="s">
        <v>121</v>
      </c>
      <c r="C215" s="275" t="s">
        <v>9</v>
      </c>
      <c r="D215" s="268">
        <v>15</v>
      </c>
      <c r="E215" s="271"/>
      <c r="F215" s="212">
        <f t="shared" ref="F215" si="14">D215*E215</f>
        <v>0</v>
      </c>
      <c r="G215" s="271"/>
      <c r="H215" s="271"/>
      <c r="I215" s="282"/>
      <c r="J215" s="271"/>
      <c r="K215" s="283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  <c r="AA215" s="271"/>
      <c r="AB215" s="271"/>
      <c r="AC215" s="271"/>
      <c r="AD215" s="271"/>
      <c r="AE215" s="271"/>
    </row>
    <row r="216" spans="1:47" s="280" customFormat="1" ht="14.25">
      <c r="A216" s="281"/>
      <c r="C216" s="275"/>
      <c r="D216" s="268"/>
      <c r="E216" s="271"/>
      <c r="F216" s="34"/>
      <c r="G216" s="271"/>
      <c r="H216" s="271"/>
      <c r="I216" s="282"/>
      <c r="J216" s="271"/>
      <c r="K216" s="283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  <c r="AA216" s="271"/>
      <c r="AB216" s="271"/>
      <c r="AC216" s="271"/>
      <c r="AD216" s="271"/>
      <c r="AE216" s="271"/>
    </row>
    <row r="217" spans="1:47" s="272" customFormat="1">
      <c r="A217" s="267">
        <v>5</v>
      </c>
      <c r="B217" s="265" t="s">
        <v>107</v>
      </c>
      <c r="C217" s="268"/>
      <c r="D217" s="268"/>
      <c r="E217" s="269"/>
      <c r="F217" s="270"/>
      <c r="G217" s="268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  <c r="AA217" s="271"/>
      <c r="AB217" s="271"/>
      <c r="AC217" s="271"/>
      <c r="AD217" s="271"/>
      <c r="AE217" s="271"/>
    </row>
    <row r="218" spans="1:47" s="280" customFormat="1">
      <c r="A218" s="273"/>
      <c r="B218" s="284" t="s">
        <v>106</v>
      </c>
      <c r="C218" s="275"/>
      <c r="D218" s="268"/>
      <c r="E218" s="271"/>
      <c r="F218" s="276"/>
      <c r="G218" s="277"/>
      <c r="H218" s="277"/>
      <c r="I218" s="278"/>
      <c r="J218" s="279"/>
      <c r="K218" s="279"/>
      <c r="L218" s="279"/>
      <c r="M218" s="279"/>
      <c r="N218" s="279"/>
      <c r="O218" s="279"/>
      <c r="P218" s="279"/>
      <c r="Q218" s="279"/>
      <c r="R218" s="279"/>
      <c r="S218" s="279"/>
      <c r="T218" s="279"/>
      <c r="U218" s="279"/>
      <c r="V218" s="279"/>
      <c r="W218" s="279"/>
      <c r="X218" s="279"/>
      <c r="Y218" s="279"/>
      <c r="Z218" s="279"/>
      <c r="AA218" s="279"/>
      <c r="AB218" s="271"/>
      <c r="AC218" s="271"/>
      <c r="AD218" s="271"/>
      <c r="AE218" s="271"/>
    </row>
    <row r="219" spans="1:47" s="280" customFormat="1" ht="14.25">
      <c r="A219" s="281"/>
      <c r="B219" s="211"/>
      <c r="C219" s="275" t="s">
        <v>1</v>
      </c>
      <c r="D219" s="268">
        <v>2</v>
      </c>
      <c r="E219" s="271"/>
      <c r="F219" s="212">
        <f t="shared" ref="F219" si="15">D219*E219</f>
        <v>0</v>
      </c>
      <c r="G219" s="271"/>
      <c r="H219" s="271"/>
      <c r="I219" s="282"/>
      <c r="J219" s="271"/>
      <c r="K219" s="283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  <c r="AA219" s="271"/>
      <c r="AB219" s="271"/>
      <c r="AC219" s="271"/>
      <c r="AD219" s="271"/>
      <c r="AE219" s="271"/>
    </row>
    <row r="220" spans="1:47" s="262" customFormat="1" ht="13.5" thickBot="1">
      <c r="A220" s="259"/>
      <c r="B220" s="58"/>
      <c r="C220" s="58"/>
      <c r="D220" s="58"/>
      <c r="E220" s="260"/>
      <c r="F220" s="261"/>
      <c r="J220" s="263"/>
      <c r="K220" s="264"/>
    </row>
    <row r="221" spans="1:47" s="250" customFormat="1">
      <c r="A221" s="245"/>
      <c r="B221" s="108" t="s">
        <v>123</v>
      </c>
      <c r="C221" s="108"/>
      <c r="D221" s="246"/>
      <c r="E221" s="247"/>
      <c r="F221" s="191">
        <f>SUM(F203:F220)</f>
        <v>0</v>
      </c>
      <c r="G221" s="247"/>
      <c r="H221" s="248"/>
      <c r="I221" s="247"/>
      <c r="J221" s="56"/>
      <c r="K221" s="249"/>
    </row>
    <row r="222" spans="1:47" s="280" customFormat="1" ht="14.25">
      <c r="A222" s="281"/>
      <c r="B222" s="211"/>
      <c r="C222" s="275"/>
      <c r="D222" s="268"/>
      <c r="E222" s="271"/>
      <c r="F222" s="34"/>
      <c r="G222" s="271"/>
      <c r="H222" s="271"/>
      <c r="I222" s="282"/>
      <c r="J222" s="271"/>
      <c r="K222" s="283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  <c r="AA222" s="271"/>
      <c r="AB222" s="271"/>
      <c r="AC222" s="271"/>
      <c r="AD222" s="271"/>
      <c r="AE222" s="271"/>
    </row>
    <row r="223" spans="1:47" s="23" customFormat="1">
      <c r="A223" s="27"/>
      <c r="B223" s="29"/>
      <c r="C223" s="29"/>
      <c r="D223" s="3"/>
      <c r="E223" s="2"/>
      <c r="F223" s="18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s="23" customFormat="1">
      <c r="A224" s="27"/>
      <c r="B224" s="29"/>
      <c r="C224" s="29"/>
      <c r="D224" s="3"/>
      <c r="E224" s="2"/>
      <c r="F224" s="18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s="23" customFormat="1">
      <c r="A225" s="27"/>
      <c r="B225" s="29"/>
      <c r="C225" s="29"/>
      <c r="D225" s="3"/>
      <c r="E225" s="2"/>
      <c r="F225" s="18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s="23" customFormat="1">
      <c r="A226" s="27"/>
      <c r="B226" s="29"/>
      <c r="C226" s="29"/>
      <c r="D226" s="3"/>
      <c r="E226" s="2"/>
      <c r="F226" s="18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>
      <c r="A227" s="27"/>
      <c r="B227" s="64"/>
      <c r="C227" s="29"/>
    </row>
    <row r="228" spans="1:47" s="71" customFormat="1" ht="15.75" thickBot="1">
      <c r="A228" s="65"/>
      <c r="B228" s="66" t="s">
        <v>127</v>
      </c>
      <c r="C228" s="67"/>
      <c r="D228" s="68"/>
      <c r="E228" s="69"/>
      <c r="F228" s="192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</row>
    <row r="229" spans="1:47" s="79" customFormat="1" ht="15">
      <c r="A229" s="72"/>
      <c r="B229" s="73"/>
      <c r="C229" s="74"/>
      <c r="D229" s="75"/>
      <c r="E229" s="76"/>
      <c r="F229" s="193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</row>
    <row r="230" spans="1:47" s="20" customFormat="1" ht="14.25">
      <c r="A230" s="24"/>
      <c r="B230" s="16" t="s">
        <v>0</v>
      </c>
      <c r="C230" s="17"/>
      <c r="D230" s="17"/>
      <c r="E230" s="2"/>
      <c r="F230" s="187"/>
      <c r="G230" s="17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</row>
    <row r="231" spans="1:47">
      <c r="A231" s="24">
        <f>+A8</f>
        <v>1</v>
      </c>
      <c r="B231" s="25" t="str">
        <f>+B8</f>
        <v>UKLANJANJA I DEMONTAŽE</v>
      </c>
      <c r="C231" s="17"/>
      <c r="D231" s="17"/>
      <c r="F231" s="213">
        <f>+F53</f>
        <v>0</v>
      </c>
      <c r="G231" s="2"/>
      <c r="H231" s="2"/>
      <c r="Q231" s="19"/>
      <c r="R231" s="19"/>
      <c r="S231" s="19"/>
    </row>
    <row r="232" spans="1:47" ht="13.15" customHeight="1">
      <c r="A232" s="227">
        <f>+A58</f>
        <v>2</v>
      </c>
      <c r="B232" s="287" t="str">
        <f>+B58</f>
        <v>ZIDARSKI RADOVI</v>
      </c>
      <c r="C232" s="53"/>
      <c r="D232" s="54"/>
      <c r="F232" s="213">
        <f>+F90</f>
        <v>0</v>
      </c>
      <c r="G232" s="2"/>
      <c r="H232" s="2"/>
    </row>
    <row r="233" spans="1:47" ht="13.15" customHeight="1">
      <c r="A233" s="227">
        <f>+A95</f>
        <v>3</v>
      </c>
      <c r="B233" s="287" t="str">
        <f>+B95</f>
        <v>KERAMIČARSKI RADOVI</v>
      </c>
      <c r="C233" s="80"/>
      <c r="D233" s="17"/>
      <c r="F233" s="213">
        <f>+F107</f>
        <v>0</v>
      </c>
      <c r="G233" s="2"/>
      <c r="H233" s="2"/>
    </row>
    <row r="234" spans="1:47">
      <c r="A234" s="227">
        <f>+A112</f>
        <v>4</v>
      </c>
      <c r="B234" s="287" t="str">
        <f>+B112</f>
        <v>STOLARSKI RADOVI</v>
      </c>
      <c r="C234" s="182"/>
      <c r="D234" s="61"/>
      <c r="F234" s="213">
        <f>+F122</f>
        <v>0</v>
      </c>
      <c r="G234" s="2"/>
      <c r="H234" s="2"/>
    </row>
    <row r="235" spans="1:47">
      <c r="A235" s="227">
        <f>+A126</f>
        <v>5</v>
      </c>
      <c r="B235" s="287" t="str">
        <f>+B126</f>
        <v>LIČILAČKI RADOVI</v>
      </c>
      <c r="C235" s="182"/>
      <c r="D235" s="61"/>
      <c r="F235" s="213">
        <f>+F143</f>
        <v>0</v>
      </c>
      <c r="G235" s="2"/>
      <c r="H235" s="2"/>
    </row>
    <row r="236" spans="1:47">
      <c r="A236" s="227">
        <f>+A147</f>
        <v>6</v>
      </c>
      <c r="B236" s="287" t="str">
        <f>+B147</f>
        <v>VODOINSTALATERSKI RADOVI</v>
      </c>
      <c r="C236" s="120"/>
      <c r="D236" s="61"/>
      <c r="F236" s="213">
        <f>+F195</f>
        <v>0</v>
      </c>
      <c r="G236" s="2"/>
      <c r="H236" s="2"/>
    </row>
    <row r="237" spans="1:47" s="60" customFormat="1">
      <c r="A237" s="227">
        <f>+A199</f>
        <v>7</v>
      </c>
      <c r="B237" s="287" t="str">
        <f>+B199</f>
        <v>ELEKTROINSTALATERSKI RADOVI</v>
      </c>
      <c r="C237" s="62"/>
      <c r="D237" s="54"/>
      <c r="E237" s="2"/>
      <c r="F237" s="194">
        <f>+F221</f>
        <v>0</v>
      </c>
      <c r="G237" s="54"/>
      <c r="H237" s="54"/>
      <c r="I237" s="48"/>
      <c r="J237" s="29"/>
      <c r="K237" s="63"/>
      <c r="L237" s="59"/>
      <c r="M237" s="29"/>
      <c r="N237" s="2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47" s="130" customFormat="1">
      <c r="A238" s="183"/>
      <c r="B238" s="125"/>
      <c r="C238" s="126"/>
      <c r="D238" s="127"/>
      <c r="E238" s="98"/>
      <c r="F238" s="195"/>
      <c r="G238" s="127"/>
      <c r="H238" s="127"/>
      <c r="I238" s="128"/>
      <c r="J238" s="129"/>
      <c r="K238" s="129"/>
    </row>
    <row r="239" spans="1:47" s="87" customFormat="1" ht="14.25">
      <c r="A239" s="81"/>
      <c r="B239" s="82"/>
      <c r="C239" s="83"/>
      <c r="D239" s="84"/>
      <c r="E239" s="85"/>
      <c r="F239" s="196"/>
      <c r="G239" s="84"/>
      <c r="H239" s="84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</row>
    <row r="240" spans="1:47" s="71" customFormat="1" ht="24.75" customHeight="1" thickBot="1">
      <c r="A240" s="65"/>
      <c r="B240" s="66" t="s">
        <v>12</v>
      </c>
      <c r="C240" s="67"/>
      <c r="D240" s="68"/>
      <c r="E240" s="69"/>
      <c r="F240" s="192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</row>
    <row r="241" spans="1:47" s="88" customFormat="1" ht="24" customHeight="1">
      <c r="A241" s="290" t="s">
        <v>128</v>
      </c>
      <c r="B241" s="290"/>
      <c r="C241" s="73"/>
      <c r="D241" s="75"/>
      <c r="E241" s="76"/>
      <c r="F241" s="214">
        <f>SUM(F230:F240)</f>
        <v>0</v>
      </c>
      <c r="G241" s="84"/>
      <c r="H241" s="86"/>
      <c r="I241" s="86"/>
      <c r="J241" s="86"/>
      <c r="K241" s="86"/>
      <c r="L241" s="86"/>
      <c r="M241" s="86"/>
      <c r="N241" s="86"/>
      <c r="O241" s="86"/>
      <c r="P241" s="86"/>
      <c r="Q241" s="78"/>
      <c r="R241" s="78"/>
      <c r="S241" s="78"/>
      <c r="T241" s="78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</row>
    <row r="242" spans="1:47" s="93" customFormat="1" ht="24" customHeight="1" thickBot="1">
      <c r="A242" s="89"/>
      <c r="B242" s="90" t="s">
        <v>13</v>
      </c>
      <c r="C242" s="91"/>
      <c r="D242" s="92"/>
      <c r="E242" s="69"/>
      <c r="F242" s="215">
        <f>F241*0.25</f>
        <v>0</v>
      </c>
      <c r="G242" s="68"/>
      <c r="H242" s="70"/>
      <c r="I242" s="70"/>
      <c r="J242" s="70"/>
      <c r="K242" s="70"/>
      <c r="L242" s="70"/>
      <c r="M242" s="70"/>
      <c r="N242" s="70"/>
      <c r="O242" s="70"/>
      <c r="P242" s="70"/>
      <c r="Q242" s="69"/>
      <c r="R242" s="69"/>
      <c r="S242" s="69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</row>
    <row r="243" spans="1:47" s="97" customFormat="1" ht="24" customHeight="1">
      <c r="A243" s="94"/>
      <c r="B243" s="95" t="s">
        <v>14</v>
      </c>
      <c r="C243" s="96"/>
      <c r="D243" s="77"/>
      <c r="E243" s="76"/>
      <c r="F243" s="214">
        <f>F241+F242</f>
        <v>0</v>
      </c>
      <c r="G243" s="75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</row>
  </sheetData>
  <protectedRanges>
    <protectedRange sqref="F52:F56 F125 F111 F90:F94 F146 F198 F3:F41 F223:F1048576" name="Raspon2"/>
    <protectedRange sqref="E52:E56 E125 E111 E90:E94 E146 E198 E3:E41 E138:E141 E223:E1048576" name="Raspon1_3"/>
    <protectedRange sqref="E99:F105 E117:F117 E120:F120" name="Raspon1_8_1"/>
    <protectedRange sqref="E59:F59" name="Raspon1_3_1_1"/>
    <protectedRange sqref="E60:F62 E64:F66 E63 E68:F70 E67 E72:F74 E71 E75" name="Raspon1_5_1_2"/>
    <protectedRange sqref="Q154 E154:F154 Q161 E161:F161 Q165 E165:F165 Q169 E169:F169 Q173 E173:F173 Q177 E177:F177 Q181 E181:F181 Q189 E189:F189 Q201 E201:F201 Q205 E205:F205 Q213 E213:F213 Q217 E217:F217 Q209 E209:F209" name="Raspon2_5"/>
    <protectedRange sqref="E155:F155 E162:F162 E163:E164 E166:F166 E167:E168 E170:F170 E171:E172 E174:F174 E175:E176 E178:F178 E179:E180 E182:F182 E183:E188 E190:F190 E202:F202 E203:E204 E206:F206 E214:F214 E197 E222 E219 E215:E216 E218:F218 E207:E208 E210:F210 E211:E212 E191:E193 E156:E160" name="Raspon2_5_4"/>
  </protectedRanges>
  <mergeCells count="9">
    <mergeCell ref="A241:B241"/>
    <mergeCell ref="G5:P5"/>
    <mergeCell ref="C53:D53"/>
    <mergeCell ref="C90:D90"/>
    <mergeCell ref="A1:A2"/>
    <mergeCell ref="B1:B2"/>
    <mergeCell ref="C1:C2"/>
    <mergeCell ref="D1:D2"/>
    <mergeCell ref="E1:F1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headerFooter>
    <oddFooter>&amp;LTROŠKOVNIK - Sanitarni čvor&amp;R&amp;P</oddFooter>
  </headerFooter>
  <rowBreaks count="6" manualBreakCount="6">
    <brk id="45" max="5" man="1"/>
    <brk id="81" max="5" man="1"/>
    <brk id="122" max="5" man="1"/>
    <brk id="157" max="5" man="1"/>
    <brk id="184" max="5" man="1"/>
    <brk id="22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uvod </vt:lpstr>
      <vt:lpstr>Troškovnik</vt:lpstr>
      <vt:lpstr>Troškovnik!Ispis_naslova</vt:lpstr>
      <vt:lpstr>Troškovnik!Podrucje_ispisa</vt:lpstr>
      <vt:lpstr>'uvod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GORAN-PC</dc:creator>
  <cp:lastModifiedBy>Vedrana Sabljak</cp:lastModifiedBy>
  <cp:lastPrinted>2026-06-05T06:26:37Z</cp:lastPrinted>
  <dcterms:created xsi:type="dcterms:W3CDTF">2021-11-22T17:10:00Z</dcterms:created>
  <dcterms:modified xsi:type="dcterms:W3CDTF">2026-06-05T06:26:58Z</dcterms:modified>
</cp:coreProperties>
</file>