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petrovic\Desktop\FINANCIJSKO\FINANCIJSKO 2026\30.06.2026\"/>
    </mc:Choice>
  </mc:AlternateContent>
  <xr:revisionPtr revIDLastSave="0" documentId="8_{E7900360-17B9-4EAC-BEED-34054574B091}" xr6:coauthVersionLast="47" xr6:coauthVersionMax="47" xr10:uidLastSave="{00000000-0000-0000-0000-000000000000}"/>
  <bookViews>
    <workbookView xWindow="-120" yWindow="-120" windowWidth="29040" windowHeight="164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0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<sst xmlns="http://schemas.openxmlformats.org/spreadsheetml/2006/main" count="446" uniqueCount="207">
  <si>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</si>
  <si>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</si>
  <si>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</si>
  <si>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</si>
  <si>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</si>
  <si>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</si>
  <si>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</si>
  <si>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</si>
  <si>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</si>
  <si>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</si>
  <si>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</si>
  <si>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</si>
  <si>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</si>
  <si>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</si>
  <si>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</si>
  <si>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</si>
  <si>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</si>
  <si>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</si>
  <si>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</si>
  <si>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</si>
  <si>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</si>
  <si>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</si>
  <si>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</si>
  <si>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</si>
  <si>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</si>
  <si>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</si>
  <si>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</si>
  <si>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</si>
  <si>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</si>
  <si>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</si>
  <si>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</si>
  <si>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</si>
  <si>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</si>
  <si>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</si>
  <si>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</si>
  <si>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</si>
  <si>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</si>
  <si>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</si>
  <si>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</si>
  <si>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</si>
  <si>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</si>
  <si>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</si>
  <si>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</si>
  <si>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</si>
  <si>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</si>
  <si>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</si>
  <si>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</si>
  <si>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</si>
  <si>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</si>
  <si>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</si>
  <si>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</si>
  <si>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</si>
  <si>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</si>
  <si>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</si>
  <si>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</si>
  <si>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</si>
  <si>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</si>
  <si>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</si>
  <si>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</si>
  <si>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</si>
  <si>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</si>
  <si>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</si>
  <si>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</si>
  <si>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</si>
  <si>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</si>
  <si>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</si>
  <si>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</si>
  <si>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</si>
  <si>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</si>
  <si>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</si>
  <si>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</si>
  <si>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</si>
  <si>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</si>
  <si>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</si>
  <si>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</si>
  <si>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</si>
  <si>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</si>
  <si>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</si>
  <si>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</si>
  <si>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</si>
  <si>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</si>
  <si>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</si>
  <si>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</si>
  <si>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</si>
  <si>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</si>
  <si>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</si>
  <si>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</si>
  <si>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</si>
  <si>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</si>
  <si>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</si>
  <si>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</si>
  <si>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</si>
  <si>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</si>
  <si>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</si>
  <si>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</si>
  <si>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</si>
  <si>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</si>
  <si>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</si>
  <si>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</si>
  <si>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</si>
  <si>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</si>
  <si>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</si>
  <si>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</si>
  <si>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</si>
  <si>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</si>
  <si>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</si>
  <si>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</si>
  <si>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</si>
  <si>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</si>
  <si>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</si>
  <si>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</si>
  <si>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</si>
  <si>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</si>
  <si>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</si>
  <si>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</si>
  <si>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</si>
  <si>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</si>
  <si>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</si>
  <si>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</si>
  <si>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</si>
  <si>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</si>
  <si>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</si>
  <si>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</si>
  <si>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</si>
  <si>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</si>
  <si>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</si>
  <si>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</si>
  <si>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</si>
  <si>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</si>
  <si>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</si>
  <si>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</si>
  <si>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</si>
  <si>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</si>
  <si>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</si>
  <si>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</si>
  <si>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</si>
  <si>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</si>
  <si>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</si>
  <si>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</si>
  <si>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</si>
  <si>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</si>
  <si>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</si>
  <si>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</si>
  <si>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</si>
  <si>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</si>
  <si>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</si>
  <si>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</si>
  <si>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</si>
  <si>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</si>
  <si>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</si>
  <si>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</si>
  <si>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</si>
  <si>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</si>
  <si>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</si>
  <si>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</si>
  <si>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</si>
  <si>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</si>
  <si>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</si>
  <si>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</si>
  <si>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</si>
  <si>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</si>
  <si>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</si>
  <si>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</si>
  <si>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</si>
  <si>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</si>
  <si>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</si>
  <si>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</si>
  <si>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</si>
  <si>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</si>
  <si>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</si>
  <si>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</si>
  <si>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</si>
  <si>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</si>
  <si>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</si>
  <si>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</si>
  <si>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</si>
  <si>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</si>
  <si>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</si>
  <si>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</si>
  <si>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</si>
  <si>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</si>
  <si>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</si>
  <si>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</si>
  <si>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3994 KOPRIVNICA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</si>
  <si>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</si>
  <si>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</si>
  <si>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</si>
  <si>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</si>
  <si>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</si>
  <si>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</si>
  <si>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</si>
  <si>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</si>
  <si>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</si>
  <si>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</si>
  <si>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4222</t>
  </si>
  <si>
    <t>KOMUNIKACIJSKA OPREMA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</si>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</sst>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1941377.25</v>
      </c>
      <c r="H10" s="87">
        <v>4133000</v>
      </c>
      <c r="I10" s="87">
        <v>4133000</v>
      </c>
      <c r="J10" s="87">
        <v>2014428.28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1941377.25</v>
      </c>
      <c r="H12" s="88">
        <f>ROUND(H10+H11,2)</f>
        <v>4133000</v>
      </c>
      <c r="I12" s="88">
        <f>ROUND(I10+I11,2)</f>
        <v>4133000</v>
      </c>
      <c r="J12" s="88">
        <f>ROUND(J10+J11,2)</f>
        <v>2014428.28</v>
      </c>
      <c r="K12" s="89">
        <f>J12/G12*100</f>
        <v>103.762845680818</v>
      </c>
      <c r="L12" s="89">
        <f>J12/I12*100</f>
        <v>48.740098717638496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1938564.66</v>
      </c>
      <c r="H13" s="87">
        <v>4080300</v>
      </c>
      <c r="I13" s="87">
        <v>4080300</v>
      </c>
      <c r="J13" s="87">
        <v>2009183.3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2812.59</v>
      </c>
      <c r="H14" s="87">
        <v>52700</v>
      </c>
      <c r="I14" s="87">
        <v>52700</v>
      </c>
      <c r="J14" s="87">
        <v>4287.3100000000004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1941377.25</v>
      </c>
      <c r="H15" s="88">
        <f>ROUND(H13+H14,2)</f>
        <v>4133000</v>
      </c>
      <c r="I15" s="88">
        <f>ROUND(I13+I14,2)</f>
        <v>4133000</v>
      </c>
      <c r="J15" s="88">
        <f>ROUND(J13+J14,2)</f>
        <v>2013470.61</v>
      </c>
      <c r="K15" s="89">
        <f>J15/G15*100</f>
        <v>103.71351626789701</v>
      </c>
      <c r="L15" s="89">
        <f>J15/I15*100</f>
        <v>48.716927413501104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957.67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5.62</v>
      </c>
      <c r="H24" s="87"/>
      <c r="I24" s="87"/>
      <c r="J24" s="87">
        <v>5.62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-5.62</v>
      </c>
      <c r="H25" s="87"/>
      <c r="I25" s="87"/>
      <c r="J25" s="87">
        <v>-1170.31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-1164.69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-207.02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1941377.25</v>
      </c>
      <c r="H10" s="66">
        <f>H11</f>
        <v>4133000</v>
      </c>
      <c r="I10" s="66">
        <f>I11</f>
        <v>4133000</v>
      </c>
      <c r="J10" s="66">
        <f>J11</f>
        <v>2014428.28</v>
      </c>
      <c r="K10" s="70">
        <f t="shared" ref="K10:K21" si="0">(J10*100)/G10</f>
        <v>103.76284568081758</v>
      </c>
      <c r="L10" s="70">
        <f t="shared" ref="L10:L21" si="1">(J10*100)/I10</f>
        <v>48.740098717638517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1941377.25</v>
      </c>
      <c r="H11" s="66">
        <f>H12+H15+H18</f>
        <v>4133000</v>
      </c>
      <c r="I11" s="66">
        <f>I12+I15+I18</f>
        <v>4133000</v>
      </c>
      <c r="J11" s="66">
        <f>J12+J15+J18</f>
        <v>2014428.28</v>
      </c>
      <c r="K11" s="66">
        <f t="shared" si="0"/>
        <v>103.76284568081758</v>
      </c>
      <c r="L11" s="66">
        <f t="shared" si="1"/>
        <v>48.740098717638517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50</v>
      </c>
      <c r="I12" s="66">
        <f t="shared" si="2"/>
        <v>50</v>
      </c>
      <c r="J12" s="66">
        <f t="shared" si="2"/>
        <v>957.67</v>
      </c>
      <c r="K12" s="66" t="e">
        <f t="shared" si="0"/>
        <v>#DIV/0!</v>
      </c>
      <c r="L12" s="66">
        <f t="shared" si="1"/>
        <v>1915.34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50</v>
      </c>
      <c r="I13" s="66">
        <f t="shared" si="2"/>
        <v>50</v>
      </c>
      <c r="J13" s="66">
        <f t="shared" si="2"/>
        <v>957.67</v>
      </c>
      <c r="K13" s="66" t="e">
        <f t="shared" si="0"/>
        <v>#DIV/0!</v>
      </c>
      <c r="L13" s="66">
        <f t="shared" si="1"/>
        <v>1915.34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50</v>
      </c>
      <c r="I14" s="67">
        <v>50</v>
      </c>
      <c r="J14" s="67">
        <v>957.67</v>
      </c>
      <c r="K14" s="67" t="e">
        <f t="shared" si="0"/>
        <v>#DIV/0!</v>
      </c>
      <c r="L14" s="67">
        <f t="shared" si="1"/>
        <v>1915.34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0</v>
      </c>
      <c r="H15" s="66">
        <f t="shared" si="3"/>
        <v>600</v>
      </c>
      <c r="I15" s="66">
        <f t="shared" si="3"/>
        <v>600</v>
      </c>
      <c r="J15" s="66">
        <f t="shared" si="3"/>
        <v>0</v>
      </c>
      <c r="K15" s="66" t="e">
        <f t="shared" si="0"/>
        <v>#DIV/0!</v>
      </c>
      <c r="L15" s="66">
        <f t="shared" si="1"/>
        <v>0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0</v>
      </c>
      <c r="H16" s="66">
        <f t="shared" si="3"/>
        <v>600</v>
      </c>
      <c r="I16" s="66">
        <f t="shared" si="3"/>
        <v>600</v>
      </c>
      <c r="J16" s="66">
        <f t="shared" si="3"/>
        <v>0</v>
      </c>
      <c r="K16" s="66" t="e">
        <f t="shared" si="0"/>
        <v>#DIV/0!</v>
      </c>
      <c r="L16" s="66">
        <f t="shared" si="1"/>
        <v>0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0</v>
      </c>
      <c r="H17" s="67">
        <v>600</v>
      </c>
      <c r="I17" s="67">
        <v>600</v>
      </c>
      <c r="J17" s="67">
        <v>0</v>
      </c>
      <c r="K17" s="67" t="e">
        <f t="shared" si="0"/>
        <v>#DIV/0!</v>
      </c>
      <c r="L17" s="67">
        <f t="shared" si="1"/>
        <v>0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1941377.25</v>
      </c>
      <c r="H18" s="66">
        <f>H19</f>
        <v>4132350</v>
      </c>
      <c r="I18" s="66">
        <f>I19</f>
        <v>4132350</v>
      </c>
      <c r="J18" s="66">
        <f>J19</f>
        <v>2013470.61</v>
      </c>
      <c r="K18" s="66">
        <f t="shared" si="0"/>
        <v>103.71351626789692</v>
      </c>
      <c r="L18" s="66">
        <f t="shared" si="1"/>
        <v>48.724590366256486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1941377.25</v>
      </c>
      <c r="H19" s="66">
        <f>H20+H21</f>
        <v>4132350</v>
      </c>
      <c r="I19" s="66">
        <f>I20+I21</f>
        <v>4132350</v>
      </c>
      <c r="J19" s="66">
        <f>J20+J21</f>
        <v>2013470.61</v>
      </c>
      <c r="K19" s="66">
        <f t="shared" si="0"/>
        <v>103.71351626789692</v>
      </c>
      <c r="L19" s="66">
        <f t="shared" si="1"/>
        <v>48.724590366256486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1938564.66</v>
      </c>
      <c r="H20" s="67">
        <v>4080250</v>
      </c>
      <c r="I20" s="67">
        <v>4080250</v>
      </c>
      <c r="J20" s="67">
        <v>2009183.3</v>
      </c>
      <c r="K20" s="67">
        <f t="shared" si="0"/>
        <v>103.64283128941389</v>
      </c>
      <c r="L20" s="67">
        <f t="shared" si="1"/>
        <v>49.241671466209176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2812.59</v>
      </c>
      <c r="H21" s="67">
        <v>52100</v>
      </c>
      <c r="I21" s="67">
        <v>52100</v>
      </c>
      <c r="J21" s="67">
        <v>4287.3100000000004</v>
      </c>
      <c r="K21" s="67">
        <f t="shared" si="0"/>
        <v>152.43281103893563</v>
      </c>
      <c r="L21" s="67">
        <f t="shared" si="1"/>
        <v>8.2290019193857962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G27+G69</f>
        <v>1941377.25</v>
      </c>
      <c r="H26" s="66">
        <f>H27+H69</f>
        <v>4133000</v>
      </c>
      <c r="I26" s="66">
        <f>I27+I69</f>
        <v>4133000</v>
      </c>
      <c r="J26" s="66">
        <f>J27+J69</f>
        <v>2013470.6100000003</v>
      </c>
      <c r="K26" s="71">
        <f t="shared" ref="K26:K57" si="4">(J26*100)/G26</f>
        <v>103.71351626789692</v>
      </c>
      <c r="L26" s="71">
        <f t="shared" ref="L26:L57" si="5">(J26*100)/I26</f>
        <v>48.716927413501089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G28+G36+G64</f>
        <v>1938564.66</v>
      </c>
      <c r="H27" s="66">
        <f>H28+H36+H64</f>
        <v>4080300</v>
      </c>
      <c r="I27" s="66">
        <f>I28+I36+I64</f>
        <v>4080300</v>
      </c>
      <c r="J27" s="66">
        <f>J28+J36+J64</f>
        <v>2009183.3000000003</v>
      </c>
      <c r="K27" s="66">
        <f t="shared" si="4"/>
        <v>103.64283128941389</v>
      </c>
      <c r="L27" s="66">
        <f t="shared" si="5"/>
        <v>49.241068058721176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1577877.58</v>
      </c>
      <c r="H28" s="66">
        <f>H29+H32+H34</f>
        <v>3462680</v>
      </c>
      <c r="I28" s="66">
        <f>I29+I32+I34</f>
        <v>3462680</v>
      </c>
      <c r="J28" s="66">
        <f>J29+J32+J34</f>
        <v>1649567.7400000002</v>
      </c>
      <c r="K28" s="66">
        <f t="shared" si="4"/>
        <v>104.54345513927639</v>
      </c>
      <c r="L28" s="66">
        <f t="shared" si="5"/>
        <v>47.638469047096471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1308804.5900000001</v>
      </c>
      <c r="H29" s="66">
        <f>H30+H31</f>
        <v>2882965</v>
      </c>
      <c r="I29" s="66">
        <f>I30+I31</f>
        <v>2882965</v>
      </c>
      <c r="J29" s="66">
        <f>J30+J31</f>
        <v>1372835.1800000002</v>
      </c>
      <c r="K29" s="66">
        <f t="shared" si="4"/>
        <v>104.89229564819908</v>
      </c>
      <c r="L29" s="66">
        <f t="shared" si="5"/>
        <v>47.618863912673234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1304009.8400000001</v>
      </c>
      <c r="H30" s="67">
        <v>2867965</v>
      </c>
      <c r="I30" s="67">
        <v>2867965</v>
      </c>
      <c r="J30" s="67">
        <v>1366630.12</v>
      </c>
      <c r="K30" s="67">
        <f t="shared" si="4"/>
        <v>104.80213247470586</v>
      </c>
      <c r="L30" s="67">
        <f t="shared" si="5"/>
        <v>47.651561996049466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4794.75</v>
      </c>
      <c r="H31" s="67">
        <v>15000</v>
      </c>
      <c r="I31" s="67">
        <v>15000</v>
      </c>
      <c r="J31" s="67">
        <v>6205.06</v>
      </c>
      <c r="K31" s="67">
        <f t="shared" si="4"/>
        <v>129.41362949058868</v>
      </c>
      <c r="L31" s="67">
        <f t="shared" si="5"/>
        <v>41.367066666666666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53120.26</v>
      </c>
      <c r="H32" s="66">
        <f>H33</f>
        <v>104026</v>
      </c>
      <c r="I32" s="66">
        <f>I33</f>
        <v>104026</v>
      </c>
      <c r="J32" s="66">
        <f>J33</f>
        <v>50192.17</v>
      </c>
      <c r="K32" s="66">
        <f t="shared" si="4"/>
        <v>94.487809359366835</v>
      </c>
      <c r="L32" s="66">
        <f t="shared" si="5"/>
        <v>48.249639513198623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53120.26</v>
      </c>
      <c r="H33" s="67">
        <v>104026</v>
      </c>
      <c r="I33" s="67">
        <v>104026</v>
      </c>
      <c r="J33" s="67">
        <v>50192.17</v>
      </c>
      <c r="K33" s="67">
        <f t="shared" si="4"/>
        <v>94.487809359366835</v>
      </c>
      <c r="L33" s="67">
        <f t="shared" si="5"/>
        <v>48.249639513198623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215952.73</v>
      </c>
      <c r="H34" s="66">
        <f>H35</f>
        <v>475689</v>
      </c>
      <c r="I34" s="66">
        <f>I35</f>
        <v>475689</v>
      </c>
      <c r="J34" s="66">
        <f>J35</f>
        <v>226540.39</v>
      </c>
      <c r="K34" s="66">
        <f t="shared" si="4"/>
        <v>104.90276737876849</v>
      </c>
      <c r="L34" s="66">
        <f t="shared" si="5"/>
        <v>47.62363434933328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215952.73</v>
      </c>
      <c r="H35" s="67">
        <v>475689</v>
      </c>
      <c r="I35" s="67">
        <v>475689</v>
      </c>
      <c r="J35" s="67">
        <v>226540.39</v>
      </c>
      <c r="K35" s="67">
        <f t="shared" si="4"/>
        <v>104.90276737876849</v>
      </c>
      <c r="L35" s="67">
        <f t="shared" si="5"/>
        <v>47.62363434933328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G37+G42+G48+G58+G60</f>
        <v>357844.39999999997</v>
      </c>
      <c r="H36" s="66">
        <f>H37+H42+H48+H58+H60</f>
        <v>613020</v>
      </c>
      <c r="I36" s="66">
        <f>I37+I42+I48+I58+I60</f>
        <v>613020</v>
      </c>
      <c r="J36" s="66">
        <f>J37+J42+J48+J58+J60</f>
        <v>356599.41000000009</v>
      </c>
      <c r="K36" s="66">
        <f t="shared" si="4"/>
        <v>99.652086214008108</v>
      </c>
      <c r="L36" s="66">
        <f t="shared" si="5"/>
        <v>58.170925907800722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48201.42</v>
      </c>
      <c r="H37" s="66">
        <f>H38+H39+H40+H41</f>
        <v>100600</v>
      </c>
      <c r="I37" s="66">
        <f>I38+I39+I40+I41</f>
        <v>100600</v>
      </c>
      <c r="J37" s="66">
        <f>J38+J39+J40+J41</f>
        <v>43734.53</v>
      </c>
      <c r="K37" s="66">
        <f t="shared" si="4"/>
        <v>90.732866376135817</v>
      </c>
      <c r="L37" s="66">
        <f t="shared" si="5"/>
        <v>43.473687872763421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4672.6099999999997</v>
      </c>
      <c r="H38" s="67">
        <v>6500</v>
      </c>
      <c r="I38" s="67">
        <v>6500</v>
      </c>
      <c r="J38" s="67">
        <v>1872.4</v>
      </c>
      <c r="K38" s="67">
        <f t="shared" si="4"/>
        <v>40.071822814230167</v>
      </c>
      <c r="L38" s="67">
        <f t="shared" si="5"/>
        <v>28.806153846153848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43279.31</v>
      </c>
      <c r="H39" s="67">
        <v>92000</v>
      </c>
      <c r="I39" s="67">
        <v>92000</v>
      </c>
      <c r="J39" s="67">
        <v>41334.629999999997</v>
      </c>
      <c r="K39" s="67">
        <f t="shared" si="4"/>
        <v>95.50667512952495</v>
      </c>
      <c r="L39" s="67">
        <f t="shared" si="5"/>
        <v>44.928945652173915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220</v>
      </c>
      <c r="H40" s="67">
        <v>2000</v>
      </c>
      <c r="I40" s="67">
        <v>2000</v>
      </c>
      <c r="J40" s="67">
        <v>527.5</v>
      </c>
      <c r="K40" s="67">
        <f t="shared" si="4"/>
        <v>239.77272727272728</v>
      </c>
      <c r="L40" s="67">
        <f t="shared" si="5"/>
        <v>26.375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29.5</v>
      </c>
      <c r="H41" s="67">
        <v>100</v>
      </c>
      <c r="I41" s="67">
        <v>100</v>
      </c>
      <c r="J41" s="67">
        <v>0</v>
      </c>
      <c r="K41" s="67">
        <f t="shared" si="4"/>
        <v>0</v>
      </c>
      <c r="L41" s="67">
        <f t="shared" si="5"/>
        <v>0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G43+G44+G45+G46+G47</f>
        <v>45746.189999999995</v>
      </c>
      <c r="H42" s="66">
        <f>H43+H44+H45+H46+H47</f>
        <v>98850</v>
      </c>
      <c r="I42" s="66">
        <f>I43+I44+I45+I46+I47</f>
        <v>98850</v>
      </c>
      <c r="J42" s="66">
        <f>J43+J44+J45+J46+J47</f>
        <v>40892.950000000004</v>
      </c>
      <c r="K42" s="66">
        <f t="shared" si="4"/>
        <v>89.390941628144347</v>
      </c>
      <c r="L42" s="66">
        <f t="shared" si="5"/>
        <v>41.368689934243804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21767.66</v>
      </c>
      <c r="H43" s="67">
        <v>37000</v>
      </c>
      <c r="I43" s="67">
        <v>37000</v>
      </c>
      <c r="J43" s="67">
        <v>17584.650000000001</v>
      </c>
      <c r="K43" s="67">
        <f t="shared" si="4"/>
        <v>80.783373132435912</v>
      </c>
      <c r="L43" s="67">
        <f t="shared" si="5"/>
        <v>47.526081081081081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21960.04</v>
      </c>
      <c r="H44" s="67">
        <v>59000</v>
      </c>
      <c r="I44" s="67">
        <v>59000</v>
      </c>
      <c r="J44" s="67">
        <v>21822.959999999999</v>
      </c>
      <c r="K44" s="67">
        <f t="shared" si="4"/>
        <v>99.375775271811889</v>
      </c>
      <c r="L44" s="67">
        <f t="shared" si="5"/>
        <v>36.988067796610167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1925.51</v>
      </c>
      <c r="H45" s="67">
        <v>1500</v>
      </c>
      <c r="I45" s="67">
        <v>1500</v>
      </c>
      <c r="J45" s="67">
        <v>557.94000000000005</v>
      </c>
      <c r="K45" s="67">
        <f t="shared" si="4"/>
        <v>28.976219287357637</v>
      </c>
      <c r="L45" s="67">
        <f t="shared" si="5"/>
        <v>37.195999999999998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47.99</v>
      </c>
      <c r="H46" s="67">
        <v>1100</v>
      </c>
      <c r="I46" s="67">
        <v>1100</v>
      </c>
      <c r="J46" s="67">
        <v>927.4</v>
      </c>
      <c r="K46" s="67">
        <f t="shared" si="4"/>
        <v>1932.4859345697018</v>
      </c>
      <c r="L46" s="67">
        <f t="shared" si="5"/>
        <v>84.309090909090912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44.99</v>
      </c>
      <c r="H47" s="67">
        <v>250</v>
      </c>
      <c r="I47" s="67">
        <v>250</v>
      </c>
      <c r="J47" s="67">
        <v>0</v>
      </c>
      <c r="K47" s="67">
        <f t="shared" si="4"/>
        <v>0</v>
      </c>
      <c r="L47" s="67">
        <f t="shared" si="5"/>
        <v>0</v>
      </c>
    </row>
    <row r="48" spans="2:12" x14ac:dyDescent="0.25">
      <c r="B48" s="66"/>
      <c r="C48" s="66"/>
      <c r="D48" s="66" t="s">
        <v>113</v>
      </c>
      <c r="E48" s="66"/>
      <c r="F48" s="66" t="s">
        <v>114</v>
      </c>
      <c r="G48" s="66">
        <f>G49+G50+G51+G52+G53+G54+G55+G56+G57</f>
        <v>262441.64999999997</v>
      </c>
      <c r="H48" s="66">
        <f>H49+H50+H51+H52+H53+H54+H55+H56+H57</f>
        <v>409570</v>
      </c>
      <c r="I48" s="66">
        <f>I49+I50+I51+I52+I53+I54+I55+I56+I57</f>
        <v>409570</v>
      </c>
      <c r="J48" s="66">
        <f>J49+J50+J51+J52+J53+J54+J55+J56+J57</f>
        <v>269716.24000000005</v>
      </c>
      <c r="K48" s="66">
        <f t="shared" si="4"/>
        <v>102.77188853217469</v>
      </c>
      <c r="L48" s="66">
        <f t="shared" si="5"/>
        <v>65.853514661718393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76866.710000000006</v>
      </c>
      <c r="H49" s="67">
        <v>133000</v>
      </c>
      <c r="I49" s="67">
        <v>133000</v>
      </c>
      <c r="J49" s="67">
        <v>84561.95</v>
      </c>
      <c r="K49" s="67">
        <f t="shared" si="4"/>
        <v>110.01114786882383</v>
      </c>
      <c r="L49" s="67">
        <f t="shared" si="5"/>
        <v>63.580413533834587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3829.44</v>
      </c>
      <c r="H50" s="67">
        <v>25000</v>
      </c>
      <c r="I50" s="67">
        <v>25000</v>
      </c>
      <c r="J50" s="67">
        <v>1976.91</v>
      </c>
      <c r="K50" s="67">
        <f t="shared" si="4"/>
        <v>51.623997242416642</v>
      </c>
      <c r="L50" s="67">
        <f t="shared" si="5"/>
        <v>7.9076399999999998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143.09</v>
      </c>
      <c r="H51" s="67">
        <v>1000</v>
      </c>
      <c r="I51" s="67">
        <v>1000</v>
      </c>
      <c r="J51" s="67">
        <v>705</v>
      </c>
      <c r="K51" s="67">
        <f t="shared" si="4"/>
        <v>492.69690404640437</v>
      </c>
      <c r="L51" s="67">
        <f t="shared" si="5"/>
        <v>70.5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15415.33</v>
      </c>
      <c r="H52" s="67">
        <v>34000</v>
      </c>
      <c r="I52" s="67">
        <v>34000</v>
      </c>
      <c r="J52" s="67">
        <v>20343.66</v>
      </c>
      <c r="K52" s="67">
        <f t="shared" si="4"/>
        <v>131.97031785891059</v>
      </c>
      <c r="L52" s="67">
        <f t="shared" si="5"/>
        <v>59.834294117647062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5269.08</v>
      </c>
      <c r="H53" s="67">
        <v>12000</v>
      </c>
      <c r="I53" s="67">
        <v>12000</v>
      </c>
      <c r="J53" s="67">
        <v>5693.3</v>
      </c>
      <c r="K53" s="67">
        <f t="shared" si="4"/>
        <v>108.05112087878719</v>
      </c>
      <c r="L53" s="67">
        <f t="shared" si="5"/>
        <v>47.444166666666668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760.67</v>
      </c>
      <c r="H54" s="67">
        <v>3500</v>
      </c>
      <c r="I54" s="67">
        <v>3500</v>
      </c>
      <c r="J54" s="67">
        <v>41.6</v>
      </c>
      <c r="K54" s="67">
        <f t="shared" si="4"/>
        <v>5.4688629760605787</v>
      </c>
      <c r="L54" s="67">
        <f t="shared" si="5"/>
        <v>1.1885714285714286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159663.96</v>
      </c>
      <c r="H55" s="67">
        <v>200050</v>
      </c>
      <c r="I55" s="67">
        <v>200050</v>
      </c>
      <c r="J55" s="67">
        <v>155291.76</v>
      </c>
      <c r="K55" s="67">
        <f t="shared" si="4"/>
        <v>97.261623725228915</v>
      </c>
      <c r="L55" s="67">
        <f t="shared" si="5"/>
        <v>77.626473381654591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9.9600000000000009</v>
      </c>
      <c r="H56" s="67">
        <v>20</v>
      </c>
      <c r="I56" s="67">
        <v>20</v>
      </c>
      <c r="J56" s="67">
        <v>71.34</v>
      </c>
      <c r="K56" s="67">
        <f t="shared" si="4"/>
        <v>716.26506024096375</v>
      </c>
      <c r="L56" s="67">
        <f t="shared" si="5"/>
        <v>356.7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483.41</v>
      </c>
      <c r="H57" s="67">
        <v>1000</v>
      </c>
      <c r="I57" s="67">
        <v>1000</v>
      </c>
      <c r="J57" s="67">
        <v>1030.72</v>
      </c>
      <c r="K57" s="67">
        <f t="shared" si="4"/>
        <v>213.21859291284829</v>
      </c>
      <c r="L57" s="67">
        <f t="shared" si="5"/>
        <v>103.072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</f>
        <v>494.87</v>
      </c>
      <c r="H58" s="66">
        <f>H59</f>
        <v>1000</v>
      </c>
      <c r="I58" s="66">
        <f>I59</f>
        <v>1000</v>
      </c>
      <c r="J58" s="66">
        <f>J59</f>
        <v>691.01</v>
      </c>
      <c r="K58" s="66">
        <f t="shared" ref="K58:K89" si="6">(J58*100)/G58</f>
        <v>139.63465152464283</v>
      </c>
      <c r="L58" s="66">
        <f t="shared" ref="L58:L78" si="7">(J58*100)/I58</f>
        <v>69.100999999999999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494.87</v>
      </c>
      <c r="H59" s="67">
        <v>1000</v>
      </c>
      <c r="I59" s="67">
        <v>1000</v>
      </c>
      <c r="J59" s="67">
        <v>691.01</v>
      </c>
      <c r="K59" s="67">
        <f t="shared" si="6"/>
        <v>139.63465152464283</v>
      </c>
      <c r="L59" s="67">
        <f t="shared" si="7"/>
        <v>69.100999999999999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G61+G62+G63</f>
        <v>960.27</v>
      </c>
      <c r="H60" s="66">
        <f>H61+H62+H63</f>
        <v>3000</v>
      </c>
      <c r="I60" s="66">
        <f>I61+I62+I63</f>
        <v>3000</v>
      </c>
      <c r="J60" s="66">
        <f>J61+J62+J63</f>
        <v>1564.68</v>
      </c>
      <c r="K60" s="66">
        <f t="shared" si="6"/>
        <v>162.94167265456591</v>
      </c>
      <c r="L60" s="66">
        <f t="shared" si="7"/>
        <v>52.155999999999999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591.07000000000005</v>
      </c>
      <c r="H61" s="67">
        <v>1300</v>
      </c>
      <c r="I61" s="67">
        <v>1300</v>
      </c>
      <c r="J61" s="67">
        <v>1283.6099999999999</v>
      </c>
      <c r="K61" s="67">
        <f t="shared" si="6"/>
        <v>217.16717140101846</v>
      </c>
      <c r="L61" s="67">
        <f t="shared" si="7"/>
        <v>98.739230769230772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50</v>
      </c>
      <c r="H62" s="67">
        <v>900</v>
      </c>
      <c r="I62" s="67">
        <v>900</v>
      </c>
      <c r="J62" s="67">
        <v>69.41</v>
      </c>
      <c r="K62" s="67">
        <f t="shared" si="6"/>
        <v>138.82</v>
      </c>
      <c r="L62" s="67">
        <f t="shared" si="7"/>
        <v>7.7122222222222225</v>
      </c>
    </row>
    <row r="63" spans="2:12" x14ac:dyDescent="0.25">
      <c r="B63" s="67"/>
      <c r="C63" s="67"/>
      <c r="D63" s="67"/>
      <c r="E63" s="67" t="s">
        <v>143</v>
      </c>
      <c r="F63" s="67" t="s">
        <v>138</v>
      </c>
      <c r="G63" s="67">
        <v>319.2</v>
      </c>
      <c r="H63" s="67">
        <v>800</v>
      </c>
      <c r="I63" s="67">
        <v>800</v>
      </c>
      <c r="J63" s="67">
        <v>211.66</v>
      </c>
      <c r="K63" s="67">
        <f t="shared" si="6"/>
        <v>66.30952380952381</v>
      </c>
      <c r="L63" s="67">
        <f t="shared" si="7"/>
        <v>26.4575</v>
      </c>
    </row>
    <row r="64" spans="2:12" x14ac:dyDescent="0.25">
      <c r="B64" s="66"/>
      <c r="C64" s="66" t="s">
        <v>144</v>
      </c>
      <c r="D64" s="66"/>
      <c r="E64" s="66"/>
      <c r="F64" s="66" t="s">
        <v>145</v>
      </c>
      <c r="G64" s="66">
        <f>G65+G67</f>
        <v>2842.68</v>
      </c>
      <c r="H64" s="66">
        <f>H65+H67</f>
        <v>4600</v>
      </c>
      <c r="I64" s="66">
        <f>I65+I67</f>
        <v>4600</v>
      </c>
      <c r="J64" s="66">
        <f>J65+J67</f>
        <v>3016.15</v>
      </c>
      <c r="K64" s="66">
        <f t="shared" si="6"/>
        <v>106.10234004530936</v>
      </c>
      <c r="L64" s="66">
        <f t="shared" si="7"/>
        <v>65.568478260869568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</f>
        <v>140.37</v>
      </c>
      <c r="H65" s="66">
        <f>H66</f>
        <v>1600</v>
      </c>
      <c r="I65" s="66">
        <f>I66</f>
        <v>1600</v>
      </c>
      <c r="J65" s="66">
        <f>J66</f>
        <v>493.31</v>
      </c>
      <c r="K65" s="66">
        <f t="shared" si="6"/>
        <v>351.4354919142267</v>
      </c>
      <c r="L65" s="66">
        <f t="shared" si="7"/>
        <v>30.831875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140.37</v>
      </c>
      <c r="H66" s="67">
        <v>1600</v>
      </c>
      <c r="I66" s="67">
        <v>1600</v>
      </c>
      <c r="J66" s="67">
        <v>493.31</v>
      </c>
      <c r="K66" s="67">
        <f t="shared" si="6"/>
        <v>351.4354919142267</v>
      </c>
      <c r="L66" s="67">
        <f t="shared" si="7"/>
        <v>30.831875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</f>
        <v>2702.31</v>
      </c>
      <c r="H67" s="66">
        <f>H68</f>
        <v>3000</v>
      </c>
      <c r="I67" s="66">
        <f>I68</f>
        <v>3000</v>
      </c>
      <c r="J67" s="66">
        <f>J68</f>
        <v>2522.84</v>
      </c>
      <c r="K67" s="66">
        <f t="shared" si="6"/>
        <v>93.358645011120117</v>
      </c>
      <c r="L67" s="66">
        <f t="shared" si="7"/>
        <v>84.094666666666669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2702.31</v>
      </c>
      <c r="H68" s="67">
        <v>3000</v>
      </c>
      <c r="I68" s="67">
        <v>3000</v>
      </c>
      <c r="J68" s="67">
        <v>2522.84</v>
      </c>
      <c r="K68" s="67">
        <f t="shared" si="6"/>
        <v>93.358645011120117</v>
      </c>
      <c r="L68" s="67">
        <f t="shared" si="7"/>
        <v>84.094666666666669</v>
      </c>
    </row>
    <row r="69" spans="2:12" x14ac:dyDescent="0.25">
      <c r="B69" s="66" t="s">
        <v>154</v>
      </c>
      <c r="C69" s="66"/>
      <c r="D69" s="66"/>
      <c r="E69" s="66"/>
      <c r="F69" s="66" t="s">
        <v>155</v>
      </c>
      <c r="G69" s="66">
        <f>G70+G76</f>
        <v>2812.59</v>
      </c>
      <c r="H69" s="66">
        <f>H70+H76</f>
        <v>52700</v>
      </c>
      <c r="I69" s="66">
        <f>I70+I76</f>
        <v>52700</v>
      </c>
      <c r="J69" s="66">
        <f>J70+J76</f>
        <v>4287.3099999999995</v>
      </c>
      <c r="K69" s="66">
        <f t="shared" si="6"/>
        <v>152.43281103893563</v>
      </c>
      <c r="L69" s="66">
        <f t="shared" si="7"/>
        <v>8.1353130929791266</v>
      </c>
    </row>
    <row r="70" spans="2:12" x14ac:dyDescent="0.25">
      <c r="B70" s="66"/>
      <c r="C70" s="66" t="s">
        <v>156</v>
      </c>
      <c r="D70" s="66"/>
      <c r="E70" s="66"/>
      <c r="F70" s="66" t="s">
        <v>157</v>
      </c>
      <c r="G70" s="66">
        <f>G71+G74</f>
        <v>2812.59</v>
      </c>
      <c r="H70" s="66">
        <f>H71+H74</f>
        <v>14900</v>
      </c>
      <c r="I70" s="66">
        <f>I71+I74</f>
        <v>14900</v>
      </c>
      <c r="J70" s="66">
        <f>J71+J74</f>
        <v>4287.3099999999995</v>
      </c>
      <c r="K70" s="66">
        <f t="shared" si="6"/>
        <v>152.43281103893563</v>
      </c>
      <c r="L70" s="66">
        <f t="shared" si="7"/>
        <v>28.773892617449665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G72+G73</f>
        <v>724.5</v>
      </c>
      <c r="H71" s="66">
        <f>H72+H73</f>
        <v>5600</v>
      </c>
      <c r="I71" s="66">
        <f>I72+I73</f>
        <v>5600</v>
      </c>
      <c r="J71" s="66">
        <f>J72+J73</f>
        <v>625</v>
      </c>
      <c r="K71" s="66">
        <f t="shared" si="6"/>
        <v>86.266390614216704</v>
      </c>
      <c r="L71" s="66">
        <f t="shared" si="7"/>
        <v>11.160714285714286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724.5</v>
      </c>
      <c r="H72" s="67">
        <v>4600</v>
      </c>
      <c r="I72" s="67">
        <v>4600</v>
      </c>
      <c r="J72" s="67">
        <v>625</v>
      </c>
      <c r="K72" s="67">
        <f t="shared" si="6"/>
        <v>86.266390614216704</v>
      </c>
      <c r="L72" s="67">
        <f t="shared" si="7"/>
        <v>13.586956521739131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0</v>
      </c>
      <c r="H73" s="67">
        <v>1000</v>
      </c>
      <c r="I73" s="67">
        <v>1000</v>
      </c>
      <c r="J73" s="67">
        <v>0</v>
      </c>
      <c r="K73" s="67" t="e">
        <f t="shared" si="6"/>
        <v>#DIV/0!</v>
      </c>
      <c r="L73" s="67">
        <f t="shared" si="7"/>
        <v>0</v>
      </c>
    </row>
    <row r="74" spans="2:12" x14ac:dyDescent="0.25">
      <c r="B74" s="66"/>
      <c r="C74" s="66"/>
      <c r="D74" s="66" t="s">
        <v>164</v>
      </c>
      <c r="E74" s="66"/>
      <c r="F74" s="66" t="s">
        <v>165</v>
      </c>
      <c r="G74" s="66">
        <f>G75</f>
        <v>2088.09</v>
      </c>
      <c r="H74" s="66">
        <f>H75</f>
        <v>9300</v>
      </c>
      <c r="I74" s="66">
        <f>I75</f>
        <v>9300</v>
      </c>
      <c r="J74" s="66">
        <f>J75</f>
        <v>3662.31</v>
      </c>
      <c r="K74" s="66">
        <f t="shared" si="6"/>
        <v>175.39042857348102</v>
      </c>
      <c r="L74" s="66">
        <f t="shared" si="7"/>
        <v>39.379677419354842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2088.09</v>
      </c>
      <c r="H75" s="67">
        <v>9300</v>
      </c>
      <c r="I75" s="67">
        <v>9300</v>
      </c>
      <c r="J75" s="67">
        <v>3662.31</v>
      </c>
      <c r="K75" s="67">
        <f t="shared" si="6"/>
        <v>175.39042857348102</v>
      </c>
      <c r="L75" s="67">
        <f t="shared" si="7"/>
        <v>39.379677419354842</v>
      </c>
    </row>
    <row r="76" spans="2:12" x14ac:dyDescent="0.25">
      <c r="B76" s="66"/>
      <c r="C76" s="66" t="s">
        <v>168</v>
      </c>
      <c r="D76" s="66"/>
      <c r="E76" s="66"/>
      <c r="F76" s="66" t="s">
        <v>169</v>
      </c>
      <c r="G76" s="66">
        <f t="shared" ref="G76:J77" si="8">G77</f>
        <v>0</v>
      </c>
      <c r="H76" s="66">
        <f t="shared" si="8"/>
        <v>37800</v>
      </c>
      <c r="I76" s="66">
        <f t="shared" si="8"/>
        <v>37800</v>
      </c>
      <c r="J76" s="66">
        <f t="shared" si="8"/>
        <v>0</v>
      </c>
      <c r="K76" s="66" t="e">
        <f t="shared" si="6"/>
        <v>#DIV/0!</v>
      </c>
      <c r="L76" s="66">
        <f t="shared" si="7"/>
        <v>0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 t="shared" si="8"/>
        <v>0</v>
      </c>
      <c r="H77" s="66">
        <f t="shared" si="8"/>
        <v>37800</v>
      </c>
      <c r="I77" s="66">
        <f t="shared" si="8"/>
        <v>37800</v>
      </c>
      <c r="J77" s="66">
        <f t="shared" si="8"/>
        <v>0</v>
      </c>
      <c r="K77" s="66" t="e">
        <f t="shared" si="6"/>
        <v>#DIV/0!</v>
      </c>
      <c r="L77" s="66">
        <f t="shared" si="7"/>
        <v>0</v>
      </c>
    </row>
    <row r="78" spans="2:12" x14ac:dyDescent="0.25">
      <c r="B78" s="67"/>
      <c r="C78" s="67"/>
      <c r="D78" s="67"/>
      <c r="E78" s="67" t="s">
        <v>172</v>
      </c>
      <c r="F78" s="67" t="s">
        <v>171</v>
      </c>
      <c r="G78" s="67">
        <v>0</v>
      </c>
      <c r="H78" s="67">
        <v>37800</v>
      </c>
      <c r="I78" s="67">
        <v>37800</v>
      </c>
      <c r="J78" s="67">
        <v>0</v>
      </c>
      <c r="K78" s="67" t="e">
        <f t="shared" si="6"/>
        <v>#DIV/0!</v>
      </c>
      <c r="L78" s="67">
        <f t="shared" si="7"/>
        <v>0</v>
      </c>
    </row>
    <row r="79" spans="2:12" x14ac:dyDescent="0.25">
      <c r="B79" s="66"/>
      <c r="C79" s="67"/>
      <c r="D79" s="68"/>
      <c r="E79" s="69"/>
      <c r="F79" s="9"/>
      <c r="G79" s="66"/>
      <c r="H79" s="66"/>
      <c r="I79" s="66"/>
      <c r="J79" s="66"/>
      <c r="K79" s="71"/>
      <c r="L79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1941377.25</v>
      </c>
      <c r="D6" s="72">
        <f>D7+D9+D11</f>
        <v>4133000</v>
      </c>
      <c r="E6" s="72">
        <f>E7+E9+E11</f>
        <v>4133000</v>
      </c>
      <c r="F6" s="72">
        <f>F7+F9+F11</f>
        <v>2014428.28</v>
      </c>
      <c r="G6" s="73">
        <f t="shared" ref="G6:G19" si="0">(F6*100)/C6</f>
        <v>103.76284568081758</v>
      </c>
      <c r="H6" s="73">
        <f t="shared" ref="H6:H19" si="1">(F6*100)/E6</f>
        <v>48.740098717638517</v>
      </c>
    </row>
    <row r="7" spans="1:8" x14ac:dyDescent="0.25">
      <c r="A7"/>
      <c r="B7" s="9" t="s">
        <v>173</v>
      </c>
      <c r="C7" s="72">
        <f>C8</f>
        <v>1941377.25</v>
      </c>
      <c r="D7" s="72">
        <f>D8</f>
        <v>4132350</v>
      </c>
      <c r="E7" s="72">
        <f>E8</f>
        <v>4132350</v>
      </c>
      <c r="F7" s="72">
        <f>F8</f>
        <v>2013470.61</v>
      </c>
      <c r="G7" s="73">
        <f t="shared" si="0"/>
        <v>103.71351626789692</v>
      </c>
      <c r="H7" s="73">
        <f t="shared" si="1"/>
        <v>48.724590366256486</v>
      </c>
    </row>
    <row r="8" spans="1:8" x14ac:dyDescent="0.25">
      <c r="A8"/>
      <c r="B8" s="17" t="s">
        <v>174</v>
      </c>
      <c r="C8" s="74">
        <v>1941377.25</v>
      </c>
      <c r="D8" s="74">
        <v>4132350</v>
      </c>
      <c r="E8" s="74">
        <v>4132350</v>
      </c>
      <c r="F8" s="75">
        <v>2013470.61</v>
      </c>
      <c r="G8" s="71">
        <f t="shared" si="0"/>
        <v>103.71351626789692</v>
      </c>
      <c r="H8" s="71">
        <f t="shared" si="1"/>
        <v>48.724590366256486</v>
      </c>
    </row>
    <row r="9" spans="1:8" x14ac:dyDescent="0.25">
      <c r="A9"/>
      <c r="B9" s="9" t="s">
        <v>175</v>
      </c>
      <c r="C9" s="72">
        <f>C10</f>
        <v>0</v>
      </c>
      <c r="D9" s="72">
        <f>D10</f>
        <v>600</v>
      </c>
      <c r="E9" s="72">
        <f>E10</f>
        <v>600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176</v>
      </c>
      <c r="C10" s="74">
        <v>0</v>
      </c>
      <c r="D10" s="74">
        <v>600</v>
      </c>
      <c r="E10" s="74">
        <v>600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A11"/>
      <c r="B11" s="9" t="s">
        <v>177</v>
      </c>
      <c r="C11" s="72">
        <f>C12</f>
        <v>0</v>
      </c>
      <c r="D11" s="72">
        <f>D12</f>
        <v>50</v>
      </c>
      <c r="E11" s="72">
        <f>E12</f>
        <v>50</v>
      </c>
      <c r="F11" s="72">
        <f>F12</f>
        <v>957.67</v>
      </c>
      <c r="G11" s="73" t="e">
        <f t="shared" si="0"/>
        <v>#DIV/0!</v>
      </c>
      <c r="H11" s="73">
        <f t="shared" si="1"/>
        <v>1915.34</v>
      </c>
    </row>
    <row r="12" spans="1:8" x14ac:dyDescent="0.25">
      <c r="A12"/>
      <c r="B12" s="17" t="s">
        <v>178</v>
      </c>
      <c r="C12" s="74">
        <v>0</v>
      </c>
      <c r="D12" s="74">
        <v>50</v>
      </c>
      <c r="E12" s="74">
        <v>50</v>
      </c>
      <c r="F12" s="75">
        <v>957.67</v>
      </c>
      <c r="G12" s="71" t="e">
        <f t="shared" si="0"/>
        <v>#DIV/0!</v>
      </c>
      <c r="H12" s="71">
        <f t="shared" si="1"/>
        <v>1915.34</v>
      </c>
    </row>
    <row r="13" spans="1:8" x14ac:dyDescent="0.25">
      <c r="B13" s="9" t="s">
        <v>32</v>
      </c>
      <c r="C13" s="76">
        <f>C14+C16+C18</f>
        <v>1941377.25</v>
      </c>
      <c r="D13" s="76">
        <f>D14+D16+D18</f>
        <v>4133000</v>
      </c>
      <c r="E13" s="76">
        <f>E14+E16+E18</f>
        <v>4133000</v>
      </c>
      <c r="F13" s="76">
        <f>F14+F16+F18</f>
        <v>2013470.61</v>
      </c>
      <c r="G13" s="73">
        <f t="shared" si="0"/>
        <v>103.71351626789692</v>
      </c>
      <c r="H13" s="73">
        <f t="shared" si="1"/>
        <v>48.716927413501089</v>
      </c>
    </row>
    <row r="14" spans="1:8" x14ac:dyDescent="0.25">
      <c r="A14"/>
      <c r="B14" s="9" t="s">
        <v>173</v>
      </c>
      <c r="C14" s="76">
        <f>C15</f>
        <v>1941377.25</v>
      </c>
      <c r="D14" s="76">
        <f>D15</f>
        <v>4132350</v>
      </c>
      <c r="E14" s="76">
        <f>E15</f>
        <v>4132350</v>
      </c>
      <c r="F14" s="76">
        <f>F15</f>
        <v>2013470.61</v>
      </c>
      <c r="G14" s="73">
        <f t="shared" si="0"/>
        <v>103.71351626789692</v>
      </c>
      <c r="H14" s="73">
        <f t="shared" si="1"/>
        <v>48.724590366256486</v>
      </c>
    </row>
    <row r="15" spans="1:8" x14ac:dyDescent="0.25">
      <c r="A15"/>
      <c r="B15" s="17" t="s">
        <v>174</v>
      </c>
      <c r="C15" s="74">
        <v>1941377.25</v>
      </c>
      <c r="D15" s="74">
        <v>4132350</v>
      </c>
      <c r="E15" s="77">
        <v>4132350</v>
      </c>
      <c r="F15" s="75">
        <v>2013470.61</v>
      </c>
      <c r="G15" s="71">
        <f t="shared" si="0"/>
        <v>103.71351626789692</v>
      </c>
      <c r="H15" s="71">
        <f t="shared" si="1"/>
        <v>48.724590366256486</v>
      </c>
    </row>
    <row r="16" spans="1:8" x14ac:dyDescent="0.25">
      <c r="A16"/>
      <c r="B16" s="9" t="s">
        <v>175</v>
      </c>
      <c r="C16" s="76">
        <f>C17</f>
        <v>0</v>
      </c>
      <c r="D16" s="76">
        <f>D17</f>
        <v>600</v>
      </c>
      <c r="E16" s="76">
        <f>E17</f>
        <v>600</v>
      </c>
      <c r="F16" s="76">
        <f>F17</f>
        <v>0</v>
      </c>
      <c r="G16" s="73" t="e">
        <f t="shared" si="0"/>
        <v>#DIV/0!</v>
      </c>
      <c r="H16" s="73">
        <f t="shared" si="1"/>
        <v>0</v>
      </c>
    </row>
    <row r="17" spans="1:8" x14ac:dyDescent="0.25">
      <c r="A17"/>
      <c r="B17" s="17" t="s">
        <v>176</v>
      </c>
      <c r="C17" s="74">
        <v>0</v>
      </c>
      <c r="D17" s="74">
        <v>600</v>
      </c>
      <c r="E17" s="77">
        <v>600</v>
      </c>
      <c r="F17" s="75">
        <v>0</v>
      </c>
      <c r="G17" s="71" t="e">
        <f t="shared" si="0"/>
        <v>#DIV/0!</v>
      </c>
      <c r="H17" s="71">
        <f t="shared" si="1"/>
        <v>0</v>
      </c>
    </row>
    <row r="18" spans="1:8" x14ac:dyDescent="0.25">
      <c r="A18"/>
      <c r="B18" s="9" t="s">
        <v>177</v>
      </c>
      <c r="C18" s="76">
        <f>C19</f>
        <v>0</v>
      </c>
      <c r="D18" s="76">
        <f>D19</f>
        <v>50</v>
      </c>
      <c r="E18" s="76">
        <f>E19</f>
        <v>50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178</v>
      </c>
      <c r="C19" s="74">
        <v>0</v>
      </c>
      <c r="D19" s="74">
        <v>50</v>
      </c>
      <c r="E19" s="77">
        <v>50</v>
      </c>
      <c r="F19" s="75">
        <v>0</v>
      </c>
      <c r="G19" s="71" t="e">
        <f t="shared" si="0"/>
        <v>#DIV/0!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1941377.25</v>
      </c>
      <c r="D6" s="76">
        <f t="shared" si="0"/>
        <v>4133000</v>
      </c>
      <c r="E6" s="76">
        <f t="shared" si="0"/>
        <v>4133000</v>
      </c>
      <c r="F6" s="76">
        <f t="shared" si="0"/>
        <v>2013470.61</v>
      </c>
      <c r="G6" s="71">
        <f>(F6*100)/C6</f>
        <v>103.71351626789692</v>
      </c>
      <c r="H6" s="71">
        <f>(F6*100)/E6</f>
        <v>48.716927413501089</v>
      </c>
    </row>
    <row r="7" spans="2:8" x14ac:dyDescent="0.25">
      <c r="B7" s="9" t="s">
        <v>179</v>
      </c>
      <c r="C7" s="76">
        <f t="shared" si="0"/>
        <v>1941377.25</v>
      </c>
      <c r="D7" s="76">
        <f t="shared" si="0"/>
        <v>4133000</v>
      </c>
      <c r="E7" s="76">
        <f t="shared" si="0"/>
        <v>4133000</v>
      </c>
      <c r="F7" s="76">
        <f t="shared" si="0"/>
        <v>2013470.61</v>
      </c>
      <c r="G7" s="71">
        <f>(F7*100)/C7</f>
        <v>103.71351626789692</v>
      </c>
      <c r="H7" s="71">
        <f>(F7*100)/E7</f>
        <v>48.716927413501089</v>
      </c>
    </row>
    <row r="8" spans="2:8" x14ac:dyDescent="0.25">
      <c r="B8" s="12" t="s">
        <v>180</v>
      </c>
      <c r="C8" s="74">
        <v>1941377.25</v>
      </c>
      <c r="D8" s="74">
        <v>4133000</v>
      </c>
      <c r="E8" s="74">
        <v>4133000</v>
      </c>
      <c r="F8" s="75">
        <v>2013470.61</v>
      </c>
      <c r="G8" s="71">
        <f>(F8*100)/C8</f>
        <v>103.71351626789692</v>
      </c>
      <c r="H8" s="71">
        <f>(F8*100)/E8</f>
        <v>48.716927413501089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6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181</v>
      </c>
      <c r="C1" s="40"/>
    </row>
    <row r="2" spans="1:6" ht="15" customHeight="1" x14ac:dyDescent="0.2">
      <c r="A2" s="42" t="s">
        <v>34</v>
      </c>
      <c r="B2" s="43" t="s">
        <v>182</v>
      </c>
      <c r="C2" s="40"/>
    </row>
    <row r="3" spans="1:6" s="40" customFormat="1" ht="43.5" customHeight="1" x14ac:dyDescent="0.2">
      <c r="A3" s="44" t="s">
        <v>35</v>
      </c>
      <c r="B3" s="38" t="s">
        <v>183</v>
      </c>
    </row>
    <row r="4" spans="1:6" s="40" customFormat="1" x14ac:dyDescent="0.2">
      <c r="A4" s="44" t="s">
        <v>36</v>
      </c>
      <c r="B4" s="45" t="s">
        <v>184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185</v>
      </c>
      <c r="B7" s="47"/>
      <c r="C7" s="78">
        <f>C13+C55</f>
        <v>4132350</v>
      </c>
      <c r="D7" s="78">
        <f>D13+D55</f>
        <v>4132350</v>
      </c>
      <c r="E7" s="78">
        <f>E13+E55</f>
        <v>2013470.6100000003</v>
      </c>
      <c r="F7" s="78">
        <f>(E7*100)/D7</f>
        <v>48.724590366256486</v>
      </c>
    </row>
    <row r="8" spans="1:6" x14ac:dyDescent="0.2">
      <c r="A8" s="48" t="s">
        <v>74</v>
      </c>
      <c r="B8" s="47"/>
      <c r="C8" s="78">
        <f>C72</f>
        <v>600</v>
      </c>
      <c r="D8" s="78">
        <f>D72</f>
        <v>600</v>
      </c>
      <c r="E8" s="78">
        <f>E72</f>
        <v>0</v>
      </c>
      <c r="F8" s="78">
        <f>(E8*100)/D8</f>
        <v>0</v>
      </c>
    </row>
    <row r="9" spans="1:6" x14ac:dyDescent="0.2">
      <c r="A9" s="48" t="s">
        <v>186</v>
      </c>
      <c r="B9" s="47"/>
      <c r="C9" s="78">
        <f>C81</f>
        <v>50</v>
      </c>
      <c r="D9" s="78">
        <f>D81</f>
        <v>50</v>
      </c>
      <c r="E9" s="78">
        <f>E81</f>
        <v>0</v>
      </c>
      <c r="F9" s="78">
        <f>(E9*100)/D9</f>
        <v>0</v>
      </c>
    </row>
    <row r="10" spans="1:6" x14ac:dyDescent="0.2">
      <c r="A10" s="48" t="s">
        <v>187</v>
      </c>
      <c r="B10" s="47"/>
      <c r="C10" s="78"/>
      <c r="D10" s="78"/>
      <c r="E10" s="78"/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188</v>
      </c>
      <c r="B12" s="48" t="s">
        <v>189</v>
      </c>
      <c r="C12" s="48" t="s">
        <v>43</v>
      </c>
      <c r="D12" s="48" t="s">
        <v>190</v>
      </c>
      <c r="E12" s="48" t="s">
        <v>191</v>
      </c>
      <c r="F12" s="48" t="s">
        <v>192</v>
      </c>
    </row>
    <row r="13" spans="1:6" x14ac:dyDescent="0.2">
      <c r="A13" s="50" t="s">
        <v>72</v>
      </c>
      <c r="B13" s="51" t="s">
        <v>73</v>
      </c>
      <c r="C13" s="81">
        <f>C14+C22+C50</f>
        <v>4080250</v>
      </c>
      <c r="D13" s="81">
        <f>D14+D22+D50</f>
        <v>4080250</v>
      </c>
      <c r="E13" s="81">
        <f>E14+E22+E50</f>
        <v>2009183.3000000003</v>
      </c>
      <c r="F13" s="82">
        <f>(E13*100)/D13</f>
        <v>49.241671466209176</v>
      </c>
    </row>
    <row r="14" spans="1:6" x14ac:dyDescent="0.2">
      <c r="A14" s="52" t="s">
        <v>74</v>
      </c>
      <c r="B14" s="53" t="s">
        <v>75</v>
      </c>
      <c r="C14" s="83">
        <f>C15+C18+C20</f>
        <v>3462680</v>
      </c>
      <c r="D14" s="83">
        <f>D15+D18+D20</f>
        <v>3462680</v>
      </c>
      <c r="E14" s="83">
        <f>E15+E18+E20</f>
        <v>1649567.7400000002</v>
      </c>
      <c r="F14" s="82">
        <f>(E14*100)/D14</f>
        <v>47.638469047096471</v>
      </c>
    </row>
    <row r="15" spans="1:6" x14ac:dyDescent="0.2">
      <c r="A15" s="54" t="s">
        <v>76</v>
      </c>
      <c r="B15" s="55" t="s">
        <v>77</v>
      </c>
      <c r="C15" s="84">
        <f>C16+C17</f>
        <v>2882965</v>
      </c>
      <c r="D15" s="84">
        <f>D16+D17</f>
        <v>2882965</v>
      </c>
      <c r="E15" s="84">
        <f>E16+E17</f>
        <v>1372835.1800000002</v>
      </c>
      <c r="F15" s="84">
        <f>(E15*100)/D15</f>
        <v>47.618863912673234</v>
      </c>
    </row>
    <row r="16" spans="1:6" x14ac:dyDescent="0.2">
      <c r="A16" s="56" t="s">
        <v>78</v>
      </c>
      <c r="B16" s="57" t="s">
        <v>79</v>
      </c>
      <c r="C16" s="85">
        <v>2867965</v>
      </c>
      <c r="D16" s="85">
        <v>2867965</v>
      </c>
      <c r="E16" s="85">
        <v>1366630.12</v>
      </c>
      <c r="F16" s="85"/>
    </row>
    <row r="17" spans="1:6" x14ac:dyDescent="0.2">
      <c r="A17" s="56" t="s">
        <v>80</v>
      </c>
      <c r="B17" s="57" t="s">
        <v>81</v>
      </c>
      <c r="C17" s="85">
        <v>15000</v>
      </c>
      <c r="D17" s="85">
        <v>15000</v>
      </c>
      <c r="E17" s="85">
        <v>6205.06</v>
      </c>
      <c r="F17" s="85"/>
    </row>
    <row r="18" spans="1:6" x14ac:dyDescent="0.2">
      <c r="A18" s="54" t="s">
        <v>82</v>
      </c>
      <c r="B18" s="55" t="s">
        <v>83</v>
      </c>
      <c r="C18" s="84">
        <f>C19</f>
        <v>104026</v>
      </c>
      <c r="D18" s="84">
        <f>D19</f>
        <v>104026</v>
      </c>
      <c r="E18" s="84">
        <f>E19</f>
        <v>50192.17</v>
      </c>
      <c r="F18" s="84">
        <f>(E18*100)/D18</f>
        <v>48.249639513198623</v>
      </c>
    </row>
    <row r="19" spans="1:6" x14ac:dyDescent="0.2">
      <c r="A19" s="56" t="s">
        <v>84</v>
      </c>
      <c r="B19" s="57" t="s">
        <v>83</v>
      </c>
      <c r="C19" s="85">
        <v>104026</v>
      </c>
      <c r="D19" s="85">
        <v>104026</v>
      </c>
      <c r="E19" s="85">
        <v>50192.17</v>
      </c>
      <c r="F19" s="85"/>
    </row>
    <row r="20" spans="1:6" x14ac:dyDescent="0.2">
      <c r="A20" s="54" t="s">
        <v>85</v>
      </c>
      <c r="B20" s="55" t="s">
        <v>86</v>
      </c>
      <c r="C20" s="84">
        <f>C21</f>
        <v>475689</v>
      </c>
      <c r="D20" s="84">
        <f>D21</f>
        <v>475689</v>
      </c>
      <c r="E20" s="84">
        <f>E21</f>
        <v>226540.39</v>
      </c>
      <c r="F20" s="84">
        <f>(E20*100)/D20</f>
        <v>47.62363434933328</v>
      </c>
    </row>
    <row r="21" spans="1:6" x14ac:dyDescent="0.2">
      <c r="A21" s="56" t="s">
        <v>87</v>
      </c>
      <c r="B21" s="57" t="s">
        <v>88</v>
      </c>
      <c r="C21" s="85">
        <v>475689</v>
      </c>
      <c r="D21" s="85">
        <v>475689</v>
      </c>
      <c r="E21" s="85">
        <v>226540.39</v>
      </c>
      <c r="F21" s="85"/>
    </row>
    <row r="22" spans="1:6" x14ac:dyDescent="0.2">
      <c r="A22" s="52" t="s">
        <v>89</v>
      </c>
      <c r="B22" s="53" t="s">
        <v>90</v>
      </c>
      <c r="C22" s="83">
        <f>C23+C28+C34+C44+C46</f>
        <v>612970</v>
      </c>
      <c r="D22" s="83">
        <f>D23+D28+D34+D44+D46</f>
        <v>612970</v>
      </c>
      <c r="E22" s="83">
        <f>E23+E28+E34+E44+E46</f>
        <v>356599.41000000009</v>
      </c>
      <c r="F22" s="82">
        <f>(E22*100)/D22</f>
        <v>58.175670913747815</v>
      </c>
    </row>
    <row r="23" spans="1:6" x14ac:dyDescent="0.2">
      <c r="A23" s="54" t="s">
        <v>91</v>
      </c>
      <c r="B23" s="55" t="s">
        <v>92</v>
      </c>
      <c r="C23" s="84">
        <f>C24+C25+C26+C27</f>
        <v>100600</v>
      </c>
      <c r="D23" s="84">
        <f>D24+D25+D26+D27</f>
        <v>100600</v>
      </c>
      <c r="E23" s="84">
        <f>E24+E25+E26+E27</f>
        <v>43734.53</v>
      </c>
      <c r="F23" s="84">
        <f>(E23*100)/D23</f>
        <v>43.473687872763421</v>
      </c>
    </row>
    <row r="24" spans="1:6" x14ac:dyDescent="0.2">
      <c r="A24" s="56" t="s">
        <v>93</v>
      </c>
      <c r="B24" s="57" t="s">
        <v>94</v>
      </c>
      <c r="C24" s="85">
        <v>6500</v>
      </c>
      <c r="D24" s="85">
        <v>6500</v>
      </c>
      <c r="E24" s="85">
        <v>1872.4</v>
      </c>
      <c r="F24" s="85"/>
    </row>
    <row r="25" spans="1:6" ht="25.5" x14ac:dyDescent="0.2">
      <c r="A25" s="56" t="s">
        <v>95</v>
      </c>
      <c r="B25" s="57" t="s">
        <v>96</v>
      </c>
      <c r="C25" s="85">
        <v>92000</v>
      </c>
      <c r="D25" s="85">
        <v>92000</v>
      </c>
      <c r="E25" s="85">
        <v>41334.629999999997</v>
      </c>
      <c r="F25" s="85"/>
    </row>
    <row r="26" spans="1:6" x14ac:dyDescent="0.2">
      <c r="A26" s="56" t="s">
        <v>97</v>
      </c>
      <c r="B26" s="57" t="s">
        <v>98</v>
      </c>
      <c r="C26" s="85">
        <v>2000</v>
      </c>
      <c r="D26" s="85">
        <v>2000</v>
      </c>
      <c r="E26" s="85">
        <v>527.5</v>
      </c>
      <c r="F26" s="85"/>
    </row>
    <row r="27" spans="1:6" x14ac:dyDescent="0.2">
      <c r="A27" s="56" t="s">
        <v>99</v>
      </c>
      <c r="B27" s="57" t="s">
        <v>100</v>
      </c>
      <c r="C27" s="85">
        <v>100</v>
      </c>
      <c r="D27" s="85">
        <v>100</v>
      </c>
      <c r="E27" s="85">
        <v>0</v>
      </c>
      <c r="F27" s="85"/>
    </row>
    <row r="28" spans="1:6" x14ac:dyDescent="0.2">
      <c r="A28" s="54" t="s">
        <v>101</v>
      </c>
      <c r="B28" s="55" t="s">
        <v>102</v>
      </c>
      <c r="C28" s="84">
        <f>C29+C30+C31+C32+C33</f>
        <v>98850</v>
      </c>
      <c r="D28" s="84">
        <f>D29+D30+D31+D32+D33</f>
        <v>98850</v>
      </c>
      <c r="E28" s="84">
        <f>E29+E30+E31+E32+E33</f>
        <v>40892.950000000004</v>
      </c>
      <c r="F28" s="84">
        <f>(E28*100)/D28</f>
        <v>41.368689934243804</v>
      </c>
    </row>
    <row r="29" spans="1:6" x14ac:dyDescent="0.2">
      <c r="A29" s="56" t="s">
        <v>103</v>
      </c>
      <c r="B29" s="57" t="s">
        <v>104</v>
      </c>
      <c r="C29" s="85">
        <v>37000</v>
      </c>
      <c r="D29" s="85">
        <v>37000</v>
      </c>
      <c r="E29" s="85">
        <v>17584.650000000001</v>
      </c>
      <c r="F29" s="85"/>
    </row>
    <row r="30" spans="1:6" x14ac:dyDescent="0.2">
      <c r="A30" s="56" t="s">
        <v>105</v>
      </c>
      <c r="B30" s="57" t="s">
        <v>106</v>
      </c>
      <c r="C30" s="85">
        <v>59000</v>
      </c>
      <c r="D30" s="85">
        <v>59000</v>
      </c>
      <c r="E30" s="85">
        <v>21822.959999999999</v>
      </c>
      <c r="F30" s="85"/>
    </row>
    <row r="31" spans="1:6" x14ac:dyDescent="0.2">
      <c r="A31" s="56" t="s">
        <v>107</v>
      </c>
      <c r="B31" s="57" t="s">
        <v>108</v>
      </c>
      <c r="C31" s="85">
        <v>1500</v>
      </c>
      <c r="D31" s="85">
        <v>1500</v>
      </c>
      <c r="E31" s="85">
        <v>557.94000000000005</v>
      </c>
      <c r="F31" s="85"/>
    </row>
    <row r="32" spans="1:6" x14ac:dyDescent="0.2">
      <c r="A32" s="56" t="s">
        <v>109</v>
      </c>
      <c r="B32" s="57" t="s">
        <v>110</v>
      </c>
      <c r="C32" s="85">
        <v>1100</v>
      </c>
      <c r="D32" s="85">
        <v>1100</v>
      </c>
      <c r="E32" s="85">
        <v>927.4</v>
      </c>
      <c r="F32" s="85"/>
    </row>
    <row r="33" spans="1:6" x14ac:dyDescent="0.2">
      <c r="A33" s="56" t="s">
        <v>111</v>
      </c>
      <c r="B33" s="57" t="s">
        <v>112</v>
      </c>
      <c r="C33" s="85">
        <v>250</v>
      </c>
      <c r="D33" s="85">
        <v>250</v>
      </c>
      <c r="E33" s="85">
        <v>0</v>
      </c>
      <c r="F33" s="85"/>
    </row>
    <row r="34" spans="1:6" x14ac:dyDescent="0.2">
      <c r="A34" s="54" t="s">
        <v>113</v>
      </c>
      <c r="B34" s="55" t="s">
        <v>114</v>
      </c>
      <c r="C34" s="84">
        <f>C35+C36+C37+C38+C39+C40+C41+C42+C43</f>
        <v>409520</v>
      </c>
      <c r="D34" s="84">
        <f>D35+D36+D37+D38+D39+D40+D41+D42+D43</f>
        <v>409520</v>
      </c>
      <c r="E34" s="84">
        <f>E35+E36+E37+E38+E39+E40+E41+E42+E43</f>
        <v>269716.24000000005</v>
      </c>
      <c r="F34" s="84">
        <f>(E34*100)/D34</f>
        <v>65.861554991209218</v>
      </c>
    </row>
    <row r="35" spans="1:6" x14ac:dyDescent="0.2">
      <c r="A35" s="56" t="s">
        <v>115</v>
      </c>
      <c r="B35" s="57" t="s">
        <v>116</v>
      </c>
      <c r="C35" s="85">
        <v>133000</v>
      </c>
      <c r="D35" s="85">
        <v>133000</v>
      </c>
      <c r="E35" s="85">
        <v>84561.95</v>
      </c>
      <c r="F35" s="85"/>
    </row>
    <row r="36" spans="1:6" x14ac:dyDescent="0.2">
      <c r="A36" s="56" t="s">
        <v>117</v>
      </c>
      <c r="B36" s="57" t="s">
        <v>118</v>
      </c>
      <c r="C36" s="85">
        <v>25000</v>
      </c>
      <c r="D36" s="85">
        <v>25000</v>
      </c>
      <c r="E36" s="85">
        <v>1976.91</v>
      </c>
      <c r="F36" s="85"/>
    </row>
    <row r="37" spans="1:6" x14ac:dyDescent="0.2">
      <c r="A37" s="56" t="s">
        <v>119</v>
      </c>
      <c r="B37" s="57" t="s">
        <v>120</v>
      </c>
      <c r="C37" s="85">
        <v>1000</v>
      </c>
      <c r="D37" s="85">
        <v>1000</v>
      </c>
      <c r="E37" s="85">
        <v>705</v>
      </c>
      <c r="F37" s="85"/>
    </row>
    <row r="38" spans="1:6" x14ac:dyDescent="0.2">
      <c r="A38" s="56" t="s">
        <v>121</v>
      </c>
      <c r="B38" s="57" t="s">
        <v>122</v>
      </c>
      <c r="C38" s="85">
        <v>34000</v>
      </c>
      <c r="D38" s="85">
        <v>34000</v>
      </c>
      <c r="E38" s="85">
        <v>20343.66</v>
      </c>
      <c r="F38" s="85"/>
    </row>
    <row r="39" spans="1:6" x14ac:dyDescent="0.2">
      <c r="A39" s="56" t="s">
        <v>123</v>
      </c>
      <c r="B39" s="57" t="s">
        <v>124</v>
      </c>
      <c r="C39" s="85">
        <v>12000</v>
      </c>
      <c r="D39" s="85">
        <v>12000</v>
      </c>
      <c r="E39" s="85">
        <v>5693.3</v>
      </c>
      <c r="F39" s="85"/>
    </row>
    <row r="40" spans="1:6" x14ac:dyDescent="0.2">
      <c r="A40" s="56" t="s">
        <v>125</v>
      </c>
      <c r="B40" s="57" t="s">
        <v>126</v>
      </c>
      <c r="C40" s="85">
        <v>3500</v>
      </c>
      <c r="D40" s="85">
        <v>3500</v>
      </c>
      <c r="E40" s="85">
        <v>41.6</v>
      </c>
      <c r="F40" s="85"/>
    </row>
    <row r="41" spans="1:6" x14ac:dyDescent="0.2">
      <c r="A41" s="56" t="s">
        <v>127</v>
      </c>
      <c r="B41" s="57" t="s">
        <v>128</v>
      </c>
      <c r="C41" s="85">
        <v>200000</v>
      </c>
      <c r="D41" s="85">
        <v>200000</v>
      </c>
      <c r="E41" s="85">
        <v>155291.76</v>
      </c>
      <c r="F41" s="85"/>
    </row>
    <row r="42" spans="1:6" x14ac:dyDescent="0.2">
      <c r="A42" s="56" t="s">
        <v>129</v>
      </c>
      <c r="B42" s="57" t="s">
        <v>130</v>
      </c>
      <c r="C42" s="85">
        <v>20</v>
      </c>
      <c r="D42" s="85">
        <v>20</v>
      </c>
      <c r="E42" s="85">
        <v>71.34</v>
      </c>
      <c r="F42" s="85"/>
    </row>
    <row r="43" spans="1:6" x14ac:dyDescent="0.2">
      <c r="A43" s="56" t="s">
        <v>131</v>
      </c>
      <c r="B43" s="57" t="s">
        <v>132</v>
      </c>
      <c r="C43" s="85">
        <v>1000</v>
      </c>
      <c r="D43" s="85">
        <v>1000</v>
      </c>
      <c r="E43" s="85">
        <v>1030.72</v>
      </c>
      <c r="F43" s="85"/>
    </row>
    <row r="44" spans="1:6" x14ac:dyDescent="0.2">
      <c r="A44" s="54" t="s">
        <v>133</v>
      </c>
      <c r="B44" s="55" t="s">
        <v>134</v>
      </c>
      <c r="C44" s="84">
        <f>C45</f>
        <v>1000</v>
      </c>
      <c r="D44" s="84">
        <f>D45</f>
        <v>1000</v>
      </c>
      <c r="E44" s="84">
        <f>E45</f>
        <v>691.01</v>
      </c>
      <c r="F44" s="84">
        <f>(E44*100)/D44</f>
        <v>69.100999999999999</v>
      </c>
    </row>
    <row r="45" spans="1:6" ht="25.5" x14ac:dyDescent="0.2">
      <c r="A45" s="56" t="s">
        <v>135</v>
      </c>
      <c r="B45" s="57" t="s">
        <v>136</v>
      </c>
      <c r="C45" s="85">
        <v>1000</v>
      </c>
      <c r="D45" s="85">
        <v>1000</v>
      </c>
      <c r="E45" s="85">
        <v>691.01</v>
      </c>
      <c r="F45" s="85"/>
    </row>
    <row r="46" spans="1:6" x14ac:dyDescent="0.2">
      <c r="A46" s="54" t="s">
        <v>137</v>
      </c>
      <c r="B46" s="55" t="s">
        <v>138</v>
      </c>
      <c r="C46" s="84">
        <f>C47+C48+C49</f>
        <v>3000</v>
      </c>
      <c r="D46" s="84">
        <f>D47+D48+D49</f>
        <v>3000</v>
      </c>
      <c r="E46" s="84">
        <f>E47+E48+E49</f>
        <v>1564.68</v>
      </c>
      <c r="F46" s="84">
        <f>(E46*100)/D46</f>
        <v>52.155999999999999</v>
      </c>
    </row>
    <row r="47" spans="1:6" x14ac:dyDescent="0.2">
      <c r="A47" s="56" t="s">
        <v>139</v>
      </c>
      <c r="B47" s="57" t="s">
        <v>140</v>
      </c>
      <c r="C47" s="85">
        <v>1300</v>
      </c>
      <c r="D47" s="85">
        <v>1300</v>
      </c>
      <c r="E47" s="85">
        <v>1283.6099999999999</v>
      </c>
      <c r="F47" s="85"/>
    </row>
    <row r="48" spans="1:6" x14ac:dyDescent="0.2">
      <c r="A48" s="56" t="s">
        <v>141</v>
      </c>
      <c r="B48" s="57" t="s">
        <v>142</v>
      </c>
      <c r="C48" s="85">
        <v>900</v>
      </c>
      <c r="D48" s="85">
        <v>900</v>
      </c>
      <c r="E48" s="85">
        <v>69.41</v>
      </c>
      <c r="F48" s="85"/>
    </row>
    <row r="49" spans="1:6" x14ac:dyDescent="0.2">
      <c r="A49" s="56" t="s">
        <v>143</v>
      </c>
      <c r="B49" s="57" t="s">
        <v>138</v>
      </c>
      <c r="C49" s="85">
        <v>800</v>
      </c>
      <c r="D49" s="85">
        <v>800</v>
      </c>
      <c r="E49" s="85">
        <v>211.66</v>
      </c>
      <c r="F49" s="85"/>
    </row>
    <row r="50" spans="1:6" x14ac:dyDescent="0.2">
      <c r="A50" s="52" t="s">
        <v>144</v>
      </c>
      <c r="B50" s="53" t="s">
        <v>145</v>
      </c>
      <c r="C50" s="83">
        <f>C51+C53</f>
        <v>4600</v>
      </c>
      <c r="D50" s="83">
        <f>D51+D53</f>
        <v>4600</v>
      </c>
      <c r="E50" s="83">
        <f>E51+E53</f>
        <v>3016.15</v>
      </c>
      <c r="F50" s="82">
        <f>(E50*100)/D50</f>
        <v>65.568478260869568</v>
      </c>
    </row>
    <row r="51" spans="1:6" x14ac:dyDescent="0.2">
      <c r="A51" s="54" t="s">
        <v>146</v>
      </c>
      <c r="B51" s="55" t="s">
        <v>147</v>
      </c>
      <c r="C51" s="84">
        <f>C52</f>
        <v>1600</v>
      </c>
      <c r="D51" s="84">
        <f>D52</f>
        <v>1600</v>
      </c>
      <c r="E51" s="84">
        <f>E52</f>
        <v>493.31</v>
      </c>
      <c r="F51" s="84">
        <f>(E51*100)/D51</f>
        <v>30.831875</v>
      </c>
    </row>
    <row r="52" spans="1:6" ht="25.5" x14ac:dyDescent="0.2">
      <c r="A52" s="56" t="s">
        <v>148</v>
      </c>
      <c r="B52" s="57" t="s">
        <v>149</v>
      </c>
      <c r="C52" s="85">
        <v>1600</v>
      </c>
      <c r="D52" s="85">
        <v>1600</v>
      </c>
      <c r="E52" s="85">
        <v>493.31</v>
      </c>
      <c r="F52" s="85"/>
    </row>
    <row r="53" spans="1:6" x14ac:dyDescent="0.2">
      <c r="A53" s="54" t="s">
        <v>150</v>
      </c>
      <c r="B53" s="55" t="s">
        <v>151</v>
      </c>
      <c r="C53" s="84">
        <f>C54</f>
        <v>3000</v>
      </c>
      <c r="D53" s="84">
        <f>D54</f>
        <v>3000</v>
      </c>
      <c r="E53" s="84">
        <f>E54</f>
        <v>2522.84</v>
      </c>
      <c r="F53" s="84">
        <f>(E53*100)/D53</f>
        <v>84.094666666666669</v>
      </c>
    </row>
    <row r="54" spans="1:6" x14ac:dyDescent="0.2">
      <c r="A54" s="56" t="s">
        <v>152</v>
      </c>
      <c r="B54" s="57" t="s">
        <v>153</v>
      </c>
      <c r="C54" s="85">
        <v>3000</v>
      </c>
      <c r="D54" s="85">
        <v>3000</v>
      </c>
      <c r="E54" s="85">
        <v>2522.84</v>
      </c>
      <c r="F54" s="85"/>
    </row>
    <row r="55" spans="1:6" x14ac:dyDescent="0.2">
      <c r="A55" s="50" t="s">
        <v>154</v>
      </c>
      <c r="B55" s="51" t="s">
        <v>155</v>
      </c>
      <c r="C55" s="81">
        <f>C56+C63</f>
        <v>52100</v>
      </c>
      <c r="D55" s="81">
        <f>D56+D63</f>
        <v>52100</v>
      </c>
      <c r="E55" s="81">
        <f>E56+E63</f>
        <v>4287.3099999999995</v>
      </c>
      <c r="F55" s="82">
        <f>(E55*100)/D55</f>
        <v>8.2290019193857962</v>
      </c>
    </row>
    <row r="56" spans="1:6" x14ac:dyDescent="0.2">
      <c r="A56" s="52" t="s">
        <v>156</v>
      </c>
      <c r="B56" s="53" t="s">
        <v>157</v>
      </c>
      <c r="C56" s="83">
        <f>C57+C61</f>
        <v>14300</v>
      </c>
      <c r="D56" s="83">
        <f>D57+D61</f>
        <v>14300</v>
      </c>
      <c r="E56" s="83">
        <f>E57+E61</f>
        <v>4287.3099999999995</v>
      </c>
      <c r="F56" s="82">
        <f>(E56*100)/D56</f>
        <v>29.981188811188812</v>
      </c>
    </row>
    <row r="57" spans="1:6" x14ac:dyDescent="0.2">
      <c r="A57" s="54" t="s">
        <v>158</v>
      </c>
      <c r="B57" s="55" t="s">
        <v>159</v>
      </c>
      <c r="C57" s="84">
        <f>C58+C59+C60</f>
        <v>5000</v>
      </c>
      <c r="D57" s="84">
        <f>D58+D59+D60</f>
        <v>5000</v>
      </c>
      <c r="E57" s="84">
        <f>E58+E59+E60</f>
        <v>625</v>
      </c>
      <c r="F57" s="84">
        <f>(E57*100)/D57</f>
        <v>12.5</v>
      </c>
    </row>
    <row r="58" spans="1:6" x14ac:dyDescent="0.2">
      <c r="A58" s="56" t="s">
        <v>160</v>
      </c>
      <c r="B58" s="57" t="s">
        <v>161</v>
      </c>
      <c r="C58" s="85">
        <v>4000</v>
      </c>
      <c r="D58" s="85">
        <v>4000</v>
      </c>
      <c r="E58" s="85">
        <v>625</v>
      </c>
      <c r="F58" s="85"/>
    </row>
    <row r="59" spans="1:6" x14ac:dyDescent="0.2">
      <c r="A59" s="56" t="s">
        <v>194</v>
      </c>
      <c r="B59" s="57" t="s">
        <v>195</v>
      </c>
      <c r="C59" s="85">
        <v>0</v>
      </c>
      <c r="D59" s="85">
        <v>0</v>
      </c>
      <c r="E59" s="85">
        <v>0</v>
      </c>
      <c r="F59" s="85"/>
    </row>
    <row r="60" spans="1:6" x14ac:dyDescent="0.2">
      <c r="A60" s="56" t="s">
        <v>162</v>
      </c>
      <c r="B60" s="57" t="s">
        <v>163</v>
      </c>
      <c r="C60" s="85">
        <v>1000</v>
      </c>
      <c r="D60" s="85">
        <v>1000</v>
      </c>
      <c r="E60" s="85">
        <v>0</v>
      </c>
      <c r="F60" s="85"/>
    </row>
    <row r="61" spans="1:6" x14ac:dyDescent="0.2">
      <c r="A61" s="54" t="s">
        <v>164</v>
      </c>
      <c r="B61" s="55" t="s">
        <v>165</v>
      </c>
      <c r="C61" s="84">
        <f>C62</f>
        <v>9300</v>
      </c>
      <c r="D61" s="84">
        <f>D62</f>
        <v>9300</v>
      </c>
      <c r="E61" s="84">
        <f>E62</f>
        <v>3662.31</v>
      </c>
      <c r="F61" s="84">
        <f>(E61*100)/D61</f>
        <v>39.379677419354842</v>
      </c>
    </row>
    <row r="62" spans="1:6" x14ac:dyDescent="0.2">
      <c r="A62" s="56" t="s">
        <v>166</v>
      </c>
      <c r="B62" s="57" t="s">
        <v>167</v>
      </c>
      <c r="C62" s="85">
        <v>9300</v>
      </c>
      <c r="D62" s="85">
        <v>9300</v>
      </c>
      <c r="E62" s="85">
        <v>3662.31</v>
      </c>
      <c r="F62" s="85"/>
    </row>
    <row r="63" spans="1:6" x14ac:dyDescent="0.2">
      <c r="A63" s="52" t="s">
        <v>168</v>
      </c>
      <c r="B63" s="53" t="s">
        <v>169</v>
      </c>
      <c r="C63" s="83">
        <f t="shared" ref="C63:E64" si="0">C64</f>
        <v>37800</v>
      </c>
      <c r="D63" s="83">
        <f t="shared" si="0"/>
        <v>37800</v>
      </c>
      <c r="E63" s="83">
        <f t="shared" si="0"/>
        <v>0</v>
      </c>
      <c r="F63" s="82">
        <f>(E63*100)/D63</f>
        <v>0</v>
      </c>
    </row>
    <row r="64" spans="1:6" ht="25.5" x14ac:dyDescent="0.2">
      <c r="A64" s="54" t="s">
        <v>170</v>
      </c>
      <c r="B64" s="55" t="s">
        <v>171</v>
      </c>
      <c r="C64" s="84">
        <f t="shared" si="0"/>
        <v>37800</v>
      </c>
      <c r="D64" s="84">
        <f t="shared" si="0"/>
        <v>37800</v>
      </c>
      <c r="E64" s="84">
        <f t="shared" si="0"/>
        <v>0</v>
      </c>
      <c r="F64" s="84">
        <f>(E64*100)/D64</f>
        <v>0</v>
      </c>
    </row>
    <row r="65" spans="1:6" x14ac:dyDescent="0.2">
      <c r="A65" s="56" t="s">
        <v>172</v>
      </c>
      <c r="B65" s="57" t="s">
        <v>171</v>
      </c>
      <c r="C65" s="85">
        <v>37800</v>
      </c>
      <c r="D65" s="85">
        <v>37800</v>
      </c>
      <c r="E65" s="85">
        <v>0</v>
      </c>
      <c r="F65" s="85"/>
    </row>
    <row r="66" spans="1:6" x14ac:dyDescent="0.2">
      <c r="A66" s="50" t="s">
        <v>50</v>
      </c>
      <c r="B66" s="51" t="s">
        <v>51</v>
      </c>
      <c r="C66" s="81">
        <f t="shared" ref="C66:E67" si="1">C67</f>
        <v>4132350</v>
      </c>
      <c r="D66" s="81">
        <f t="shared" si="1"/>
        <v>4132350</v>
      </c>
      <c r="E66" s="81">
        <f t="shared" si="1"/>
        <v>2013470.61</v>
      </c>
      <c r="F66" s="82">
        <f>(E66*100)/D66</f>
        <v>48.724590366256486</v>
      </c>
    </row>
    <row r="67" spans="1:6" x14ac:dyDescent="0.2">
      <c r="A67" s="52" t="s">
        <v>64</v>
      </c>
      <c r="B67" s="53" t="s">
        <v>65</v>
      </c>
      <c r="C67" s="83">
        <f t="shared" si="1"/>
        <v>4132350</v>
      </c>
      <c r="D67" s="83">
        <f t="shared" si="1"/>
        <v>4132350</v>
      </c>
      <c r="E67" s="83">
        <f t="shared" si="1"/>
        <v>2013470.61</v>
      </c>
      <c r="F67" s="82">
        <f>(E67*100)/D67</f>
        <v>48.724590366256486</v>
      </c>
    </row>
    <row r="68" spans="1:6" ht="25.5" x14ac:dyDescent="0.2">
      <c r="A68" s="54" t="s">
        <v>66</v>
      </c>
      <c r="B68" s="55" t="s">
        <v>67</v>
      </c>
      <c r="C68" s="84">
        <f>C69+C70</f>
        <v>4132350</v>
      </c>
      <c r="D68" s="84">
        <f>D69+D70</f>
        <v>4132350</v>
      </c>
      <c r="E68" s="84">
        <f>E69+E70</f>
        <v>2013470.61</v>
      </c>
      <c r="F68" s="84">
        <f>(E68*100)/D68</f>
        <v>48.724590366256486</v>
      </c>
    </row>
    <row r="69" spans="1:6" x14ac:dyDescent="0.2">
      <c r="A69" s="56" t="s">
        <v>68</v>
      </c>
      <c r="B69" s="57" t="s">
        <v>69</v>
      </c>
      <c r="C69" s="85">
        <v>4080250</v>
      </c>
      <c r="D69" s="85">
        <v>4080250</v>
      </c>
      <c r="E69" s="85">
        <v>2009183.3</v>
      </c>
      <c r="F69" s="85"/>
    </row>
    <row r="70" spans="1:6" ht="25.5" x14ac:dyDescent="0.2">
      <c r="A70" s="56" t="s">
        <v>70</v>
      </c>
      <c r="B70" s="57" t="s">
        <v>71</v>
      </c>
      <c r="C70" s="85">
        <v>52100</v>
      </c>
      <c r="D70" s="85">
        <v>52100</v>
      </c>
      <c r="E70" s="85">
        <v>4287.3100000000004</v>
      </c>
      <c r="F70" s="85"/>
    </row>
    <row r="71" spans="1:6" x14ac:dyDescent="0.2">
      <c r="A71" s="49" t="s">
        <v>185</v>
      </c>
      <c r="B71" s="49" t="s">
        <v>193</v>
      </c>
      <c r="C71" s="79"/>
      <c r="D71" s="79"/>
      <c r="E71" s="79"/>
      <c r="F71" s="80" t="e">
        <f>(E71*100)/D71</f>
        <v>#DIV/0!</v>
      </c>
    </row>
    <row r="72" spans="1:6" x14ac:dyDescent="0.2">
      <c r="A72" s="50" t="s">
        <v>154</v>
      </c>
      <c r="B72" s="51" t="s">
        <v>155</v>
      </c>
      <c r="C72" s="81">
        <f t="shared" ref="C72:E74" si="2">C73</f>
        <v>600</v>
      </c>
      <c r="D72" s="81">
        <f t="shared" si="2"/>
        <v>600</v>
      </c>
      <c r="E72" s="81">
        <f t="shared" si="2"/>
        <v>0</v>
      </c>
      <c r="F72" s="82">
        <f>(E72*100)/D72</f>
        <v>0</v>
      </c>
    </row>
    <row r="73" spans="1:6" x14ac:dyDescent="0.2">
      <c r="A73" s="52" t="s">
        <v>156</v>
      </c>
      <c r="B73" s="53" t="s">
        <v>157</v>
      </c>
      <c r="C73" s="83">
        <f t="shared" si="2"/>
        <v>600</v>
      </c>
      <c r="D73" s="83">
        <f t="shared" si="2"/>
        <v>600</v>
      </c>
      <c r="E73" s="83">
        <f t="shared" si="2"/>
        <v>0</v>
      </c>
      <c r="F73" s="82">
        <f>(E73*100)/D73</f>
        <v>0</v>
      </c>
    </row>
    <row r="74" spans="1:6" x14ac:dyDescent="0.2">
      <c r="A74" s="54" t="s">
        <v>158</v>
      </c>
      <c r="B74" s="55" t="s">
        <v>159</v>
      </c>
      <c r="C74" s="84">
        <f t="shared" si="2"/>
        <v>600</v>
      </c>
      <c r="D74" s="84">
        <f t="shared" si="2"/>
        <v>600</v>
      </c>
      <c r="E74" s="84">
        <f t="shared" si="2"/>
        <v>0</v>
      </c>
      <c r="F74" s="84">
        <f>(E74*100)/D74</f>
        <v>0</v>
      </c>
    </row>
    <row r="75" spans="1:6" x14ac:dyDescent="0.2">
      <c r="A75" s="56" t="s">
        <v>160</v>
      </c>
      <c r="B75" s="57" t="s">
        <v>161</v>
      </c>
      <c r="C75" s="85">
        <v>600</v>
      </c>
      <c r="D75" s="85">
        <v>600</v>
      </c>
      <c r="E75" s="85">
        <v>0</v>
      </c>
      <c r="F75" s="85"/>
    </row>
    <row r="76" spans="1:6" x14ac:dyDescent="0.2">
      <c r="A76" s="50" t="s">
        <v>50</v>
      </c>
      <c r="B76" s="51" t="s">
        <v>51</v>
      </c>
      <c r="C76" s="81">
        <f t="shared" ref="C76:E78" si="3">C77</f>
        <v>600</v>
      </c>
      <c r="D76" s="81">
        <f t="shared" si="3"/>
        <v>600</v>
      </c>
      <c r="E76" s="81">
        <f t="shared" si="3"/>
        <v>0</v>
      </c>
      <c r="F76" s="82">
        <f>(E76*100)/D76</f>
        <v>0</v>
      </c>
    </row>
    <row r="77" spans="1:6" x14ac:dyDescent="0.2">
      <c r="A77" s="52" t="s">
        <v>58</v>
      </c>
      <c r="B77" s="53" t="s">
        <v>59</v>
      </c>
      <c r="C77" s="83">
        <f t="shared" si="3"/>
        <v>600</v>
      </c>
      <c r="D77" s="83">
        <f t="shared" si="3"/>
        <v>600</v>
      </c>
      <c r="E77" s="83">
        <f t="shared" si="3"/>
        <v>0</v>
      </c>
      <c r="F77" s="82">
        <f>(E77*100)/D77</f>
        <v>0</v>
      </c>
    </row>
    <row r="78" spans="1:6" x14ac:dyDescent="0.2">
      <c r="A78" s="54" t="s">
        <v>60</v>
      </c>
      <c r="B78" s="55" t="s">
        <v>61</v>
      </c>
      <c r="C78" s="84">
        <f t="shared" si="3"/>
        <v>600</v>
      </c>
      <c r="D78" s="84">
        <f t="shared" si="3"/>
        <v>600</v>
      </c>
      <c r="E78" s="84">
        <f t="shared" si="3"/>
        <v>0</v>
      </c>
      <c r="F78" s="84">
        <f>(E78*100)/D78</f>
        <v>0</v>
      </c>
    </row>
    <row r="79" spans="1:6" x14ac:dyDescent="0.2">
      <c r="A79" s="56" t="s">
        <v>62</v>
      </c>
      <c r="B79" s="57" t="s">
        <v>63</v>
      </c>
      <c r="C79" s="85">
        <v>600</v>
      </c>
      <c r="D79" s="85">
        <v>600</v>
      </c>
      <c r="E79" s="85">
        <v>0</v>
      </c>
      <c r="F79" s="85"/>
    </row>
    <row r="80" spans="1:6" x14ac:dyDescent="0.2">
      <c r="A80" s="49" t="s">
        <v>74</v>
      </c>
      <c r="B80" s="49" t="s">
        <v>196</v>
      </c>
      <c r="C80" s="79"/>
      <c r="D80" s="79"/>
      <c r="E80" s="79"/>
      <c r="F80" s="80" t="e">
        <f>(E80*100)/D80</f>
        <v>#DIV/0!</v>
      </c>
    </row>
    <row r="81" spans="1:6" x14ac:dyDescent="0.2">
      <c r="A81" s="50" t="s">
        <v>72</v>
      </c>
      <c r="B81" s="51" t="s">
        <v>73</v>
      </c>
      <c r="C81" s="81">
        <f t="shared" ref="C81:E83" si="4">C82</f>
        <v>50</v>
      </c>
      <c r="D81" s="81">
        <f t="shared" si="4"/>
        <v>50</v>
      </c>
      <c r="E81" s="81">
        <f t="shared" si="4"/>
        <v>0</v>
      </c>
      <c r="F81" s="82">
        <f>(E81*100)/D81</f>
        <v>0</v>
      </c>
    </row>
    <row r="82" spans="1:6" x14ac:dyDescent="0.2">
      <c r="A82" s="52" t="s">
        <v>89</v>
      </c>
      <c r="B82" s="53" t="s">
        <v>90</v>
      </c>
      <c r="C82" s="83">
        <f t="shared" si="4"/>
        <v>50</v>
      </c>
      <c r="D82" s="83">
        <f t="shared" si="4"/>
        <v>50</v>
      </c>
      <c r="E82" s="83">
        <f t="shared" si="4"/>
        <v>0</v>
      </c>
      <c r="F82" s="82">
        <f>(E82*100)/D82</f>
        <v>0</v>
      </c>
    </row>
    <row r="83" spans="1:6" x14ac:dyDescent="0.2">
      <c r="A83" s="54" t="s">
        <v>113</v>
      </c>
      <c r="B83" s="55" t="s">
        <v>114</v>
      </c>
      <c r="C83" s="84">
        <f t="shared" si="4"/>
        <v>50</v>
      </c>
      <c r="D83" s="84">
        <f t="shared" si="4"/>
        <v>50</v>
      </c>
      <c r="E83" s="84">
        <f t="shared" si="4"/>
        <v>0</v>
      </c>
      <c r="F83" s="84">
        <f>(E83*100)/D83</f>
        <v>0</v>
      </c>
    </row>
    <row r="84" spans="1:6" x14ac:dyDescent="0.2">
      <c r="A84" s="56" t="s">
        <v>127</v>
      </c>
      <c r="B84" s="57" t="s">
        <v>128</v>
      </c>
      <c r="C84" s="85">
        <v>50</v>
      </c>
      <c r="D84" s="85">
        <v>50</v>
      </c>
      <c r="E84" s="85">
        <v>0</v>
      </c>
      <c r="F84" s="85"/>
    </row>
    <row r="85" spans="1:6" x14ac:dyDescent="0.2">
      <c r="A85" s="50" t="s">
        <v>50</v>
      </c>
      <c r="B85" s="51" t="s">
        <v>51</v>
      </c>
      <c r="C85" s="81">
        <f t="shared" ref="C85:E87" si="5">C86</f>
        <v>50</v>
      </c>
      <c r="D85" s="81">
        <f t="shared" si="5"/>
        <v>50</v>
      </c>
      <c r="E85" s="81">
        <f t="shared" si="5"/>
        <v>957.67</v>
      </c>
      <c r="F85" s="82">
        <f>(E85*100)/D85</f>
        <v>1915.34</v>
      </c>
    </row>
    <row r="86" spans="1:6" x14ac:dyDescent="0.2">
      <c r="A86" s="52" t="s">
        <v>52</v>
      </c>
      <c r="B86" s="53" t="s">
        <v>53</v>
      </c>
      <c r="C86" s="83">
        <f t="shared" si="5"/>
        <v>50</v>
      </c>
      <c r="D86" s="83">
        <f t="shared" si="5"/>
        <v>50</v>
      </c>
      <c r="E86" s="83">
        <f t="shared" si="5"/>
        <v>957.67</v>
      </c>
      <c r="F86" s="82">
        <f>(E86*100)/D86</f>
        <v>1915.34</v>
      </c>
    </row>
    <row r="87" spans="1:6" x14ac:dyDescent="0.2">
      <c r="A87" s="54" t="s">
        <v>54</v>
      </c>
      <c r="B87" s="55" t="s">
        <v>55</v>
      </c>
      <c r="C87" s="84">
        <f t="shared" si="5"/>
        <v>50</v>
      </c>
      <c r="D87" s="84">
        <f t="shared" si="5"/>
        <v>50</v>
      </c>
      <c r="E87" s="84">
        <f t="shared" si="5"/>
        <v>957.67</v>
      </c>
      <c r="F87" s="84">
        <f>(E87*100)/D87</f>
        <v>1915.34</v>
      </c>
    </row>
    <row r="88" spans="1:6" x14ac:dyDescent="0.2">
      <c r="A88" s="56" t="s">
        <v>56</v>
      </c>
      <c r="B88" s="57" t="s">
        <v>57</v>
      </c>
      <c r="C88" s="85">
        <v>50</v>
      </c>
      <c r="D88" s="85">
        <v>50</v>
      </c>
      <c r="E88" s="85">
        <v>957.67</v>
      </c>
      <c r="F88" s="85"/>
    </row>
    <row r="89" spans="1:6" x14ac:dyDescent="0.2">
      <c r="A89" s="49" t="s">
        <v>186</v>
      </c>
      <c r="B89" s="49" t="s">
        <v>197</v>
      </c>
      <c r="C89" s="79"/>
      <c r="D89" s="79"/>
      <c r="E89" s="79"/>
      <c r="F89" s="80" t="e">
        <f>(E89*100)/D89</f>
        <v>#DIV/0!</v>
      </c>
    </row>
    <row r="90" spans="1:6" x14ac:dyDescent="0.2">
      <c r="A90" s="50" t="s">
        <v>50</v>
      </c>
      <c r="B90" s="51" t="s">
        <v>51</v>
      </c>
      <c r="C90" s="81">
        <f t="shared" ref="C90:E92" si="6">C91</f>
        <v>0</v>
      </c>
      <c r="D90" s="81">
        <f t="shared" si="6"/>
        <v>0</v>
      </c>
      <c r="E90" s="81">
        <f t="shared" si="6"/>
        <v>0</v>
      </c>
      <c r="F90" s="82" t="e">
        <f>(E90*100)/D90</f>
        <v>#DIV/0!</v>
      </c>
    </row>
    <row r="91" spans="1:6" x14ac:dyDescent="0.2">
      <c r="A91" s="52" t="s">
        <v>199</v>
      </c>
      <c r="B91" s="53" t="s">
        <v>200</v>
      </c>
      <c r="C91" s="83">
        <f t="shared" si="6"/>
        <v>0</v>
      </c>
      <c r="D91" s="83">
        <f t="shared" si="6"/>
        <v>0</v>
      </c>
      <c r="E91" s="83">
        <f t="shared" si="6"/>
        <v>0</v>
      </c>
      <c r="F91" s="82" t="e">
        <f>(E91*100)/D91</f>
        <v>#DIV/0!</v>
      </c>
    </row>
    <row r="92" spans="1:6" ht="25.5" x14ac:dyDescent="0.2">
      <c r="A92" s="54" t="s">
        <v>201</v>
      </c>
      <c r="B92" s="55" t="s">
        <v>202</v>
      </c>
      <c r="C92" s="84">
        <f t="shared" si="6"/>
        <v>0</v>
      </c>
      <c r="D92" s="84">
        <f t="shared" si="6"/>
        <v>0</v>
      </c>
      <c r="E92" s="84">
        <f t="shared" si="6"/>
        <v>0</v>
      </c>
      <c r="F92" s="84" t="e">
        <f>(E92*100)/D92</f>
        <v>#DIV/0!</v>
      </c>
    </row>
    <row r="93" spans="1:6" ht="25.5" x14ac:dyDescent="0.2">
      <c r="A93" s="56" t="s">
        <v>203</v>
      </c>
      <c r="B93" s="57" t="s">
        <v>204</v>
      </c>
      <c r="C93" s="85">
        <v>0</v>
      </c>
      <c r="D93" s="85">
        <v>0</v>
      </c>
      <c r="E93" s="85">
        <v>0</v>
      </c>
      <c r="F93" s="85"/>
    </row>
    <row r="94" spans="1:6" x14ac:dyDescent="0.2">
      <c r="A94" s="49" t="s">
        <v>187</v>
      </c>
      <c r="B94" s="49" t="s">
        <v>198</v>
      </c>
      <c r="C94" s="79"/>
      <c r="D94" s="79"/>
      <c r="E94" s="79"/>
      <c r="F94" s="80" t="e">
        <f>(E94*100)/D94</f>
        <v>#DIV/0!</v>
      </c>
    </row>
    <row r="95" spans="1:6" ht="38.25" x14ac:dyDescent="0.2">
      <c r="A95" s="48" t="s">
        <v>205</v>
      </c>
      <c r="B95" s="48" t="s">
        <v>206</v>
      </c>
      <c r="C95" s="48" t="s">
        <v>43</v>
      </c>
      <c r="D95" s="48" t="s">
        <v>190</v>
      </c>
      <c r="E95" s="48" t="s">
        <v>191</v>
      </c>
      <c r="F95" s="48" t="s">
        <v>192</v>
      </c>
    </row>
    <row r="96" spans="1:6" x14ac:dyDescent="0.2">
      <c r="A96" s="50" t="s">
        <v>50</v>
      </c>
      <c r="B96" s="51" t="s">
        <v>51</v>
      </c>
      <c r="C96" s="81">
        <f t="shared" ref="C96:E98" si="7">C97</f>
        <v>0</v>
      </c>
      <c r="D96" s="81">
        <f t="shared" si="7"/>
        <v>0</v>
      </c>
      <c r="E96" s="81">
        <f t="shared" si="7"/>
        <v>0</v>
      </c>
      <c r="F96" s="82" t="e">
        <f>(E96*100)/D96</f>
        <v>#DIV/0!</v>
      </c>
    </row>
    <row r="97" spans="1:6" x14ac:dyDescent="0.2">
      <c r="A97" s="52" t="s">
        <v>64</v>
      </c>
      <c r="B97" s="53" t="s">
        <v>65</v>
      </c>
      <c r="C97" s="83">
        <f t="shared" si="7"/>
        <v>0</v>
      </c>
      <c r="D97" s="83">
        <f t="shared" si="7"/>
        <v>0</v>
      </c>
      <c r="E97" s="83">
        <f t="shared" si="7"/>
        <v>0</v>
      </c>
      <c r="F97" s="82" t="e">
        <f>(E97*100)/D97</f>
        <v>#DIV/0!</v>
      </c>
    </row>
    <row r="98" spans="1:6" ht="25.5" x14ac:dyDescent="0.2">
      <c r="A98" s="54" t="s">
        <v>66</v>
      </c>
      <c r="B98" s="55" t="s">
        <v>67</v>
      </c>
      <c r="C98" s="84">
        <f t="shared" si="7"/>
        <v>0</v>
      </c>
      <c r="D98" s="84">
        <f t="shared" si="7"/>
        <v>0</v>
      </c>
      <c r="E98" s="84">
        <f t="shared" si="7"/>
        <v>0</v>
      </c>
      <c r="F98" s="84" t="e">
        <f>(E98*100)/D98</f>
        <v>#DIV/0!</v>
      </c>
    </row>
    <row r="99" spans="1:6" x14ac:dyDescent="0.2">
      <c r="A99" s="56" t="s">
        <v>68</v>
      </c>
      <c r="B99" s="57" t="s">
        <v>69</v>
      </c>
      <c r="C99" s="85">
        <v>0</v>
      </c>
      <c r="D99" s="85">
        <v>0</v>
      </c>
      <c r="E99" s="85">
        <v>0</v>
      </c>
      <c r="F99" s="85"/>
    </row>
    <row r="100" spans="1:6" x14ac:dyDescent="0.2">
      <c r="A100" s="49" t="s">
        <v>185</v>
      </c>
      <c r="B100" s="49" t="s">
        <v>193</v>
      </c>
      <c r="C100" s="79"/>
      <c r="D100" s="79"/>
      <c r="E100" s="79"/>
      <c r="F100" s="80" t="e">
        <f>(E100*100)/D100</f>
        <v>#DIV/0!</v>
      </c>
    </row>
    <row r="101" spans="1:6" s="58" customFormat="1" x14ac:dyDescent="0.2"/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Dražen Petrović</cp:lastModifiedBy>
  <cp:lastPrinted>2023-07-24T12:33:14Z</cp:lastPrinted>
  <dcterms:created xsi:type="dcterms:W3CDTF">2022-08-12T12:51:27Z</dcterms:created>
  <dcterms:modified xsi:type="dcterms:W3CDTF">2026-07-14T11:07:50Z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