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igregurin\Desktop\2024 GODIŠNJE IZVRŠENJE PRORAČUNA\OS\"/>
    </mc:Choice>
  </mc:AlternateContent>
  <xr:revisionPtr revIDLastSave="0" documentId="13_ncr:1_{F9D0CBEE-AEA8-4187-A456-EDC65FCCA97C}" xr6:coauthVersionLast="47" xr6:coauthVersionMax="47" xr10:uidLastSave="{00000000-0000-0000-0000-000000000000}"/>
  <bookViews>
    <workbookView xWindow="-120" yWindow="-120" windowWidth="38640" windowHeight="212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101" i="15"/>
  <c r="E101" i="15"/>
  <c r="D101" i="15"/>
  <c r="C101" i="15"/>
  <c r="F100" i="15"/>
  <c r="E100" i="15"/>
  <c r="D100" i="15"/>
  <c r="C100" i="15"/>
  <c r="F99" i="15"/>
  <c r="E99" i="15"/>
  <c r="D99" i="15"/>
  <c r="C99" i="15"/>
  <c r="F97" i="15"/>
  <c r="E97" i="15"/>
  <c r="D97" i="15"/>
  <c r="C97" i="15"/>
  <c r="F96" i="15"/>
  <c r="E96" i="15"/>
  <c r="D96" i="15"/>
  <c r="C96" i="15"/>
  <c r="F95" i="15"/>
  <c r="E95" i="15"/>
  <c r="D95" i="15"/>
  <c r="C95" i="15"/>
  <c r="F94" i="15"/>
  <c r="E94" i="15"/>
  <c r="D94" i="15"/>
  <c r="C94" i="15"/>
  <c r="F91" i="15"/>
  <c r="E91" i="15"/>
  <c r="D91" i="15"/>
  <c r="C91" i="15"/>
  <c r="F90" i="15"/>
  <c r="E90" i="15"/>
  <c r="D90" i="15"/>
  <c r="C90" i="15"/>
  <c r="F89" i="15"/>
  <c r="E89" i="15"/>
  <c r="D89" i="15"/>
  <c r="C89" i="15"/>
  <c r="F88" i="15"/>
  <c r="F86" i="15"/>
  <c r="E86" i="15"/>
  <c r="D86" i="15"/>
  <c r="C86" i="15"/>
  <c r="F85" i="15"/>
  <c r="E85" i="15"/>
  <c r="D85" i="15"/>
  <c r="C85" i="15"/>
  <c r="F84" i="15"/>
  <c r="E84" i="15"/>
  <c r="D84" i="15"/>
  <c r="C84" i="15"/>
  <c r="F82" i="15"/>
  <c r="E82" i="15"/>
  <c r="D82" i="15"/>
  <c r="C82" i="15"/>
  <c r="F81" i="15"/>
  <c r="E81" i="15"/>
  <c r="D81" i="15"/>
  <c r="C81" i="15"/>
  <c r="F80" i="15"/>
  <c r="E80" i="15"/>
  <c r="D80" i="15"/>
  <c r="C80" i="15"/>
  <c r="F79" i="15"/>
  <c r="E79" i="15"/>
  <c r="D79" i="15"/>
  <c r="C79" i="15"/>
  <c r="F77" i="15"/>
  <c r="E77" i="15"/>
  <c r="D77" i="15"/>
  <c r="C77" i="15"/>
  <c r="F76" i="15"/>
  <c r="E76" i="15"/>
  <c r="D76" i="15"/>
  <c r="C76" i="15"/>
  <c r="F75" i="15"/>
  <c r="E75" i="15"/>
  <c r="D75" i="15"/>
  <c r="C75" i="15"/>
  <c r="F73" i="15"/>
  <c r="E73" i="15"/>
  <c r="D73" i="15"/>
  <c r="C73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3" i="15"/>
  <c r="E63" i="15"/>
  <c r="D63" i="15"/>
  <c r="C63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5" i="15"/>
  <c r="E55" i="15"/>
  <c r="D55" i="15"/>
  <c r="C55" i="15"/>
  <c r="F53" i="15"/>
  <c r="E53" i="15"/>
  <c r="D53" i="15"/>
  <c r="C53" i="15"/>
  <c r="F52" i="15"/>
  <c r="E52" i="15"/>
  <c r="D52" i="15"/>
  <c r="C52" i="15"/>
  <c r="F47" i="15"/>
  <c r="E47" i="15"/>
  <c r="D47" i="15"/>
  <c r="C47" i="15"/>
  <c r="F45" i="15"/>
  <c r="E45" i="15"/>
  <c r="D45" i="15"/>
  <c r="C45" i="15"/>
  <c r="F35" i="15"/>
  <c r="E35" i="15"/>
  <c r="D35" i="15"/>
  <c r="C35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83" i="3"/>
  <c r="K83" i="3"/>
  <c r="L82" i="3"/>
  <c r="K82" i="3"/>
  <c r="J82" i="3"/>
  <c r="I82" i="3"/>
  <c r="H82" i="3"/>
  <c r="G82" i="3"/>
  <c r="L81" i="3"/>
  <c r="K81" i="3"/>
  <c r="J81" i="3"/>
  <c r="I81" i="3"/>
  <c r="H81" i="3"/>
  <c r="G81" i="3"/>
  <c r="L80" i="3"/>
  <c r="K80" i="3"/>
  <c r="L79" i="3"/>
  <c r="K79" i="3"/>
  <c r="J79" i="3"/>
  <c r="I79" i="3"/>
  <c r="H79" i="3"/>
  <c r="G79" i="3"/>
  <c r="L78" i="3"/>
  <c r="K78" i="3"/>
  <c r="L77" i="3"/>
  <c r="K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J74" i="3"/>
  <c r="I74" i="3"/>
  <c r="H74" i="3"/>
  <c r="G74" i="3"/>
  <c r="L73" i="3"/>
  <c r="K73" i="3"/>
  <c r="L72" i="3"/>
  <c r="K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L64" i="3"/>
  <c r="K64" i="3"/>
  <c r="L63" i="3"/>
  <c r="K63" i="3"/>
  <c r="J63" i="3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J51" i="3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J39" i="3"/>
  <c r="I39" i="3"/>
  <c r="H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L22" i="3"/>
  <c r="K22" i="3"/>
  <c r="J22" i="3"/>
  <c r="I22" i="3"/>
  <c r="H22" i="3"/>
  <c r="G22" i="3"/>
  <c r="L21" i="3"/>
  <c r="K21" i="3"/>
  <c r="J21" i="3"/>
  <c r="I21" i="3"/>
  <c r="H21" i="3"/>
  <c r="G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<sst xmlns="http://schemas.openxmlformats.org/spreadsheetml/2006/main" count="462" uniqueCount="211">
  <si>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</si>
  <si>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</si>
  <si>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</si>
  <si>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</si>
  <si>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</si>
  <si>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</si>
  <si>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</si>
  <si>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</si>
  <si>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</si>
  <si>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</si>
  <si>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</si>
  <si>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</si>
  <si>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</si>
  <si>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</si>
  <si>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</si>
  <si>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</si>
  <si>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</si>
  <si>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</si>
  <si>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</si>
  <si>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</si>
  <si>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</si>
  <si>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</si>
  <si>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</si>
  <si>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</si>
  <si>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</si>
  <si>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</si>
  <si>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</si>
  <si>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</si>
  <si>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</si>
  <si>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</si>
  <si>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</si>
  <si>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</si>
  <si>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</si>
  <si>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</si>
  <si>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</si>
  <si>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</si>
  <si>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</si>
  <si>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</si>
  <si>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</si>
  <si>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</si>
  <si>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</si>
  <si>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</si>
  <si>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</si>
  <si>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</si>
  <si>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</si>
  <si>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</si>
  <si>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</si>
  <si>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</si>
  <si>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</si>
  <si>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</si>
  <si>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</si>
  <si>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</si>
  <si>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</si>
  <si>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</si>
  <si>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</si>
  <si>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</si>
  <si>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</si>
  <si>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</si>
  <si>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</si>
  <si>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</si>
  <si>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</si>
  <si>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</si>
  <si>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</si>
  <si>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</si>
  <si>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</si>
  <si>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</si>
  <si>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</si>
  <si>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</si>
  <si>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</si>
  <si>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</si>
  <si>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</si>
  <si>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</si>
  <si>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</si>
  <si>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</si>
  <si>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</si>
  <si>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</si>
  <si>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</si>
  <si>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</si>
  <si>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</si>
  <si>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</si>
  <si>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</si>
  <si>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</si>
  <si>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</si>
  <si>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</si>
  <si>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</si>
  <si>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</si>
  <si>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</si>
  <si>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</si>
  <si>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</si>
  <si>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</si>
  <si>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</si>
  <si>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</si>
  <si>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</si>
  <si>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</si>
  <si>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</si>
  <si>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</si>
  <si>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</si>
  <si>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</si>
  <si>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</si>
  <si>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</si>
  <si>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</si>
  <si>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</si>
  <si>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</si>
  <si>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</si>
  <si>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</si>
  <si>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</si>
  <si>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</si>
  <si>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</si>
  <si>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</si>
  <si>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</si>
  <si>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</si>
  <si>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</si>
  <si>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</si>
  <si>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</si>
  <si>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</si>
  <si>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</si>
  <si>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</si>
  <si>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</si>
  <si>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</si>
  <si>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</si>
  <si>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</si>
  <si>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</si>
  <si>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</si>
  <si>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</si>
  <si>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</si>
  <si>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</si>
  <si>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</si>
  <si>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</si>
  <si>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</si>
  <si>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</si>
  <si>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</si>
  <si>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</si>
  <si>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</si>
  <si>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</si>
  <si>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</si>
  <si>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</si>
  <si>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</si>
  <si>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</si>
  <si>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</si>
  <si>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</si>
  <si>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</si>
  <si>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</si>
  <si>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</si>
  <si>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</si>
  <si>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</si>
  <si>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</si>
  <si>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</si>
  <si>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</si>
  <si>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</si>
  <si>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</si>
  <si>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</si>
  <si>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</si>
  <si>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</si>
  <si>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</si>
  <si>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</si>
  <si>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</si>
  <si>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</si>
  <si>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</si>
  <si>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</si>
  <si>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</si>
  <si>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</si>
  <si>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</si>
  <si>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</si>
  <si>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</si>
  <si>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</si>
  <si>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</si>
  <si>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</si>
  <si>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</si>
  <si>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</si>
  <si>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</si>
  <si>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</si>
  <si>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</si>
  <si>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</si>
  <si>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</si>
  <si>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</si>
  <si>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</si>
  <si>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</si>
  <si>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</si>
  <si>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</si>
  <si>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</si>
  <si>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</si>
  <si>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</si>
  <si>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</si>
  <si>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</si>
  <si>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</si>
  <si>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</si>
  <si>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</si>
  <si>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</si>
  <si>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</si>
  <si>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</si>
  <si>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</si>
  <si>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</si>
  <si>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</si>
  <si>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</si>
  <si>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</si>
  <si>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50580 VINKOVCI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</si>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</sst>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11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3010103.73</v>
      </c>
      <c r="H10" s="86">
        <v>3646880</v>
      </c>
      <c r="I10" s="86">
        <v>4131293</v>
      </c>
      <c r="J10" s="86">
        <v>4079412.52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3010103.73</v>
      </c>
      <c r="H12" s="87">
        <f t="shared" ref="H12:J12" si="0">H10+H11</f>
        <v>3646880</v>
      </c>
      <c r="I12" s="87">
        <f t="shared" si="0"/>
        <v>4131293</v>
      </c>
      <c r="J12" s="87">
        <f t="shared" si="0"/>
        <v>4079412.52</v>
      </c>
      <c r="K12" s="88">
        <f>J12/G12*100</f>
        <v>135.52398474985401</v>
      </c>
      <c r="L12" s="88">
        <f>J12/I12*100</f>
        <v>98.74420720099009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3005476.92</v>
      </c>
      <c r="H13" s="86">
        <v>3634780</v>
      </c>
      <c r="I13" s="86">
        <v>4121783</v>
      </c>
      <c r="J13" s="86">
        <v>4070977.6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4626.8100000000004</v>
      </c>
      <c r="H14" s="86">
        <v>12100</v>
      </c>
      <c r="I14" s="86">
        <v>9510</v>
      </c>
      <c r="J14" s="86">
        <v>8437.81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3010103.73</v>
      </c>
      <c r="H15" s="87">
        <f t="shared" ref="H15:J15" si="1">H13+H14</f>
        <v>3646880</v>
      </c>
      <c r="I15" s="87">
        <f t="shared" si="1"/>
        <v>4131293</v>
      </c>
      <c r="J15" s="87">
        <f t="shared" si="1"/>
        <v>4079415.41</v>
      </c>
      <c r="K15" s="88">
        <f>J15/G15*100</f>
        <v>135.52408075983499</v>
      </c>
      <c r="L15" s="88">
        <f>J15/I15*100</f>
        <v>98.744277154876187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-2.8900000001303852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13015.78</v>
      </c>
      <c r="H24" s="86">
        <v>0</v>
      </c>
      <c r="I24" s="86">
        <v>0</v>
      </c>
      <c r="J24" s="86">
        <v>5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-5</v>
      </c>
      <c r="H25" s="86">
        <v>0</v>
      </c>
      <c r="I25" s="86">
        <v>0</v>
      </c>
      <c r="J25" s="86">
        <v>-2.11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13010.78</v>
      </c>
      <c r="H26" s="94">
        <f t="shared" ref="H26:J26" si="4">H24+H25</f>
        <v>0</v>
      </c>
      <c r="I26" s="94">
        <f t="shared" si="4"/>
        <v>0</v>
      </c>
      <c r="J26" s="94">
        <f t="shared" si="4"/>
        <v>2.89</v>
      </c>
      <c r="K26" s="93">
        <f>J26/G26*100</f>
        <v>2.2212350066637049E-2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13010.78</v>
      </c>
      <c r="H27" s="94">
        <f t="shared" ref="H27:J27" si="5">H16+H26</f>
        <v>0</v>
      </c>
      <c r="I27" s="94">
        <f t="shared" si="5"/>
        <v>0</v>
      </c>
      <c r="J27" s="94">
        <f t="shared" si="5"/>
        <v>-1.3038503610118823E-10</v>
      </c>
      <c r="K27" s="93">
        <f>J27/G27*100</f>
        <v>-1.0021308184535302E-12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4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3010103.73</v>
      </c>
      <c r="H10" s="65">
        <f>H11</f>
        <v>3646880</v>
      </c>
      <c r="I10" s="65">
        <f>I11</f>
        <v>4131293</v>
      </c>
      <c r="J10" s="65">
        <f>J11</f>
        <v>4079412.52</v>
      </c>
      <c r="K10" s="69">
        <f t="shared" ref="K10:K24" si="0">(J10*100)/G10</f>
        <v>135.52398474985446</v>
      </c>
      <c r="L10" s="69">
        <f t="shared" ref="L10:L24" si="1">(J10*100)/I10</f>
        <v>98.744207200990104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3010103.73</v>
      </c>
      <c r="H11" s="65">
        <f>H12+H15+H18+H21</f>
        <v>3646880</v>
      </c>
      <c r="I11" s="65">
        <f>I12+I15+I18+I21</f>
        <v>4131293</v>
      </c>
      <c r="J11" s="65">
        <f>J12+J15+J18+J21</f>
        <v>4079412.52</v>
      </c>
      <c r="K11" s="65">
        <f t="shared" si="0"/>
        <v>135.52398474985446</v>
      </c>
      <c r="L11" s="65">
        <f t="shared" si="1"/>
        <v>98.744207200990104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13497.81</v>
      </c>
      <c r="H15" s="65">
        <f t="shared" si="3"/>
        <v>0</v>
      </c>
      <c r="I15" s="65">
        <f t="shared" si="3"/>
        <v>0</v>
      </c>
      <c r="J15" s="65">
        <f t="shared" si="3"/>
        <v>43.34</v>
      </c>
      <c r="K15" s="65">
        <f t="shared" si="0"/>
        <v>0.32108912482839808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13497.81</v>
      </c>
      <c r="H16" s="65">
        <f t="shared" si="3"/>
        <v>0</v>
      </c>
      <c r="I16" s="65">
        <f t="shared" si="3"/>
        <v>0</v>
      </c>
      <c r="J16" s="65">
        <f t="shared" si="3"/>
        <v>43.34</v>
      </c>
      <c r="K16" s="65">
        <f t="shared" si="0"/>
        <v>0.32108912482839808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13497.81</v>
      </c>
      <c r="H17" s="66">
        <v>0</v>
      </c>
      <c r="I17" s="66">
        <v>0</v>
      </c>
      <c r="J17" s="66">
        <v>43.34</v>
      </c>
      <c r="K17" s="66">
        <f t="shared" si="0"/>
        <v>0.32108912482839808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162.94</v>
      </c>
      <c r="H18" s="65">
        <f t="shared" si="4"/>
        <v>400</v>
      </c>
      <c r="I18" s="65">
        <f t="shared" si="4"/>
        <v>400</v>
      </c>
      <c r="J18" s="65">
        <f t="shared" si="4"/>
        <v>288.58</v>
      </c>
      <c r="K18" s="65">
        <f t="shared" si="0"/>
        <v>177.10813796489506</v>
      </c>
      <c r="L18" s="65">
        <f t="shared" si="1"/>
        <v>72.144999999999996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162.94</v>
      </c>
      <c r="H19" s="65">
        <f t="shared" si="4"/>
        <v>400</v>
      </c>
      <c r="I19" s="65">
        <f t="shared" si="4"/>
        <v>400</v>
      </c>
      <c r="J19" s="65">
        <f t="shared" si="4"/>
        <v>288.58</v>
      </c>
      <c r="K19" s="65">
        <f t="shared" si="0"/>
        <v>177.10813796489506</v>
      </c>
      <c r="L19" s="65">
        <f t="shared" si="1"/>
        <v>72.144999999999996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162.94</v>
      </c>
      <c r="H20" s="66">
        <v>400</v>
      </c>
      <c r="I20" s="66">
        <v>400</v>
      </c>
      <c r="J20" s="66">
        <v>288.58</v>
      </c>
      <c r="K20" s="66">
        <f t="shared" si="0"/>
        <v>177.10813796489506</v>
      </c>
      <c r="L20" s="66">
        <f t="shared" si="1"/>
        <v>72.144999999999996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2996442.98</v>
      </c>
      <c r="H21" s="65">
        <f>H22</f>
        <v>3646480</v>
      </c>
      <c r="I21" s="65">
        <f>I22</f>
        <v>4130893</v>
      </c>
      <c r="J21" s="65">
        <f>J22</f>
        <v>4079080.6</v>
      </c>
      <c r="K21" s="65">
        <f t="shared" si="0"/>
        <v>136.13075994524681</v>
      </c>
      <c r="L21" s="65">
        <f t="shared" si="1"/>
        <v>98.745733670661522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2996442.98</v>
      </c>
      <c r="H22" s="65">
        <f>H23+H24</f>
        <v>3646480</v>
      </c>
      <c r="I22" s="65">
        <f>I23+I24</f>
        <v>4130893</v>
      </c>
      <c r="J22" s="65">
        <f>J23+J24</f>
        <v>4079080.6</v>
      </c>
      <c r="K22" s="65">
        <f t="shared" si="0"/>
        <v>136.13075994524681</v>
      </c>
      <c r="L22" s="65">
        <f t="shared" si="1"/>
        <v>98.745733670661522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2991816.17</v>
      </c>
      <c r="H23" s="66">
        <v>3634380</v>
      </c>
      <c r="I23" s="66">
        <v>4121383</v>
      </c>
      <c r="J23" s="66">
        <v>4070642.79</v>
      </c>
      <c r="K23" s="66">
        <f t="shared" si="0"/>
        <v>136.0592549374449</v>
      </c>
      <c r="L23" s="66">
        <f t="shared" si="1"/>
        <v>98.768854775205313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4626.8100000000004</v>
      </c>
      <c r="H24" s="66">
        <v>12100</v>
      </c>
      <c r="I24" s="66">
        <v>9510</v>
      </c>
      <c r="J24" s="66">
        <v>8437.81</v>
      </c>
      <c r="K24" s="66">
        <f t="shared" si="0"/>
        <v>182.36776526375621</v>
      </c>
      <c r="L24" s="66">
        <f t="shared" si="1"/>
        <v>88.725657202944262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G30+G74</f>
        <v>3010103.73</v>
      </c>
      <c r="H29" s="65">
        <f>H30+H74</f>
        <v>3648880</v>
      </c>
      <c r="I29" s="65">
        <f>I30+I74</f>
        <v>4131293</v>
      </c>
      <c r="J29" s="65">
        <f>J30+J74</f>
        <v>4079415.41</v>
      </c>
      <c r="K29" s="70">
        <f t="shared" ref="K29:K60" si="5">(J29*100)/G29</f>
        <v>135.52408075983482</v>
      </c>
      <c r="L29" s="70">
        <f t="shared" ref="L29:L60" si="6">(J29*100)/I29</f>
        <v>98.744277154876215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G31+G39+G68</f>
        <v>3005476.92</v>
      </c>
      <c r="H30" s="65">
        <f>H31+H39+H68</f>
        <v>3636780</v>
      </c>
      <c r="I30" s="65">
        <f>I31+I39+I68</f>
        <v>4121783</v>
      </c>
      <c r="J30" s="65">
        <f>J31+J39+J68</f>
        <v>4070977.6</v>
      </c>
      <c r="K30" s="65">
        <f t="shared" si="5"/>
        <v>135.45196680465608</v>
      </c>
      <c r="L30" s="65">
        <f t="shared" si="6"/>
        <v>98.767392655071845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2411978.2599999998</v>
      </c>
      <c r="H31" s="65">
        <f>H32+H35+H37</f>
        <v>2862570</v>
      </c>
      <c r="I31" s="65">
        <f>I32+I35+I37</f>
        <v>3246403</v>
      </c>
      <c r="J31" s="65">
        <f>J32+J35+J37</f>
        <v>3246255.33</v>
      </c>
      <c r="K31" s="65">
        <f t="shared" si="5"/>
        <v>134.58891333456714</v>
      </c>
      <c r="L31" s="65">
        <f t="shared" si="6"/>
        <v>99.995451273301555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1997658.17</v>
      </c>
      <c r="H32" s="65">
        <f>H33+H34</f>
        <v>2393041</v>
      </c>
      <c r="I32" s="65">
        <f>I33+I34</f>
        <v>2706878</v>
      </c>
      <c r="J32" s="65">
        <f>J33+J34</f>
        <v>2706790.25</v>
      </c>
      <c r="K32" s="65">
        <f t="shared" si="5"/>
        <v>135.49816933895153</v>
      </c>
      <c r="L32" s="65">
        <f t="shared" si="6"/>
        <v>99.996758258037488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1995672.98</v>
      </c>
      <c r="H33" s="66">
        <v>2391041</v>
      </c>
      <c r="I33" s="66">
        <v>2703441</v>
      </c>
      <c r="J33" s="66">
        <v>2703354.13</v>
      </c>
      <c r="K33" s="66">
        <f t="shared" si="5"/>
        <v>135.46077724617987</v>
      </c>
      <c r="L33" s="66">
        <f t="shared" si="6"/>
        <v>99.996786687780499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1985.19</v>
      </c>
      <c r="H34" s="66">
        <v>2000</v>
      </c>
      <c r="I34" s="66">
        <v>3437</v>
      </c>
      <c r="J34" s="66">
        <v>3436.12</v>
      </c>
      <c r="K34" s="66">
        <f t="shared" si="5"/>
        <v>173.0877145260655</v>
      </c>
      <c r="L34" s="66">
        <f t="shared" si="6"/>
        <v>99.974396275821931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102795.28</v>
      </c>
      <c r="H35" s="65">
        <f>H36</f>
        <v>107895</v>
      </c>
      <c r="I35" s="65">
        <f>I36</f>
        <v>118677</v>
      </c>
      <c r="J35" s="65">
        <f>J36</f>
        <v>118617.33</v>
      </c>
      <c r="K35" s="65">
        <f t="shared" si="5"/>
        <v>115.39180592727604</v>
      </c>
      <c r="L35" s="65">
        <f t="shared" si="6"/>
        <v>99.949720670391059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102795.28</v>
      </c>
      <c r="H36" s="66">
        <v>107895</v>
      </c>
      <c r="I36" s="66">
        <v>118677</v>
      </c>
      <c r="J36" s="66">
        <v>118617.33</v>
      </c>
      <c r="K36" s="66">
        <f t="shared" si="5"/>
        <v>115.39180592727604</v>
      </c>
      <c r="L36" s="66">
        <f t="shared" si="6"/>
        <v>99.949720670391059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311524.81</v>
      </c>
      <c r="H37" s="65">
        <f>H38</f>
        <v>361634</v>
      </c>
      <c r="I37" s="65">
        <f>I38</f>
        <v>420848</v>
      </c>
      <c r="J37" s="65">
        <f>J38</f>
        <v>420847.75</v>
      </c>
      <c r="K37" s="65">
        <f t="shared" si="5"/>
        <v>135.09285183417654</v>
      </c>
      <c r="L37" s="65">
        <f t="shared" si="6"/>
        <v>99.999940596129719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311524.81</v>
      </c>
      <c r="H38" s="66">
        <v>361634</v>
      </c>
      <c r="I38" s="66">
        <v>420848</v>
      </c>
      <c r="J38" s="66">
        <v>420847.75</v>
      </c>
      <c r="K38" s="66">
        <f t="shared" si="5"/>
        <v>135.09285183417654</v>
      </c>
      <c r="L38" s="66">
        <f t="shared" si="6"/>
        <v>99.999940596129719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G40+G45+G51+G61+G63</f>
        <v>591732.66</v>
      </c>
      <c r="H39" s="65">
        <f>H40+H45+H51+H61+H63</f>
        <v>771660</v>
      </c>
      <c r="I39" s="65">
        <f>I40+I45+I51+I61+I63</f>
        <v>872370</v>
      </c>
      <c r="J39" s="65">
        <f>J40+J45+J51+J61+J63</f>
        <v>822361.96</v>
      </c>
      <c r="K39" s="65">
        <f t="shared" si="5"/>
        <v>138.97525277715783</v>
      </c>
      <c r="L39" s="65">
        <f t="shared" si="6"/>
        <v>94.267565367905817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55855.030000000006</v>
      </c>
      <c r="H40" s="65">
        <f>H41+H42+H43+H44</f>
        <v>66700</v>
      </c>
      <c r="I40" s="65">
        <f>I41+I42+I43+I44</f>
        <v>65700</v>
      </c>
      <c r="J40" s="65">
        <f>J41+J42+J43+J44</f>
        <v>64463.020000000004</v>
      </c>
      <c r="K40" s="65">
        <f t="shared" si="5"/>
        <v>115.41130673459489</v>
      </c>
      <c r="L40" s="65">
        <f t="shared" si="6"/>
        <v>98.117229832572292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3311.41</v>
      </c>
      <c r="H41" s="66">
        <v>4000</v>
      </c>
      <c r="I41" s="66">
        <v>5000</v>
      </c>
      <c r="J41" s="66">
        <v>4440.29</v>
      </c>
      <c r="K41" s="66">
        <f t="shared" si="5"/>
        <v>134.090613968068</v>
      </c>
      <c r="L41" s="66">
        <f t="shared" si="6"/>
        <v>88.805800000000005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50282.61</v>
      </c>
      <c r="H42" s="66">
        <v>60000</v>
      </c>
      <c r="I42" s="66">
        <v>58500</v>
      </c>
      <c r="J42" s="66">
        <v>57999.68</v>
      </c>
      <c r="K42" s="66">
        <f t="shared" si="5"/>
        <v>115.3473934626703</v>
      </c>
      <c r="L42" s="66">
        <f t="shared" si="6"/>
        <v>99.144752136752132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2208.85</v>
      </c>
      <c r="H43" s="66">
        <v>2500</v>
      </c>
      <c r="I43" s="66">
        <v>2000</v>
      </c>
      <c r="J43" s="66">
        <v>1917.75</v>
      </c>
      <c r="K43" s="66">
        <f t="shared" si="5"/>
        <v>86.821196550241083</v>
      </c>
      <c r="L43" s="66">
        <f t="shared" si="6"/>
        <v>95.887500000000003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52.16</v>
      </c>
      <c r="H44" s="66">
        <v>200</v>
      </c>
      <c r="I44" s="66">
        <v>200</v>
      </c>
      <c r="J44" s="66">
        <v>105.3</v>
      </c>
      <c r="K44" s="66">
        <f t="shared" si="5"/>
        <v>201.87883435582825</v>
      </c>
      <c r="L44" s="66">
        <f t="shared" si="6"/>
        <v>52.65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</f>
        <v>118652.4</v>
      </c>
      <c r="H45" s="65">
        <f>H46+H47+H48+H49+H50</f>
        <v>182700</v>
      </c>
      <c r="I45" s="65">
        <f>I46+I47+I48+I49+I50</f>
        <v>124700</v>
      </c>
      <c r="J45" s="65">
        <f>J46+J47+J48+J49+J50</f>
        <v>91805.62999999999</v>
      </c>
      <c r="K45" s="65">
        <f t="shared" si="5"/>
        <v>77.37359716280497</v>
      </c>
      <c r="L45" s="65">
        <f t="shared" si="6"/>
        <v>73.621194867682433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28820.560000000001</v>
      </c>
      <c r="H46" s="66">
        <v>48400</v>
      </c>
      <c r="I46" s="66">
        <v>40400</v>
      </c>
      <c r="J46" s="66">
        <v>30519.79</v>
      </c>
      <c r="K46" s="66">
        <f t="shared" si="5"/>
        <v>105.89589515262715</v>
      </c>
      <c r="L46" s="66">
        <f t="shared" si="6"/>
        <v>75.544034653465346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88050.62</v>
      </c>
      <c r="H47" s="66">
        <v>130000</v>
      </c>
      <c r="I47" s="66">
        <v>80000</v>
      </c>
      <c r="J47" s="66">
        <v>59228.14</v>
      </c>
      <c r="K47" s="66">
        <f t="shared" si="5"/>
        <v>67.266011301226499</v>
      </c>
      <c r="L47" s="66">
        <f t="shared" si="6"/>
        <v>74.035174999999995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708.03</v>
      </c>
      <c r="H48" s="66">
        <v>1300</v>
      </c>
      <c r="I48" s="66">
        <v>1300</v>
      </c>
      <c r="J48" s="66">
        <v>432.3</v>
      </c>
      <c r="K48" s="66">
        <f t="shared" si="5"/>
        <v>61.05673488411508</v>
      </c>
      <c r="L48" s="66">
        <f t="shared" si="6"/>
        <v>33.253846153846155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380.71</v>
      </c>
      <c r="H49" s="66">
        <v>1000</v>
      </c>
      <c r="I49" s="66">
        <v>1000</v>
      </c>
      <c r="J49" s="66">
        <v>728.39</v>
      </c>
      <c r="K49" s="66">
        <f t="shared" si="5"/>
        <v>191.32410496178196</v>
      </c>
      <c r="L49" s="66">
        <f t="shared" si="6"/>
        <v>72.838999999999999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692.48</v>
      </c>
      <c r="H50" s="66">
        <v>2000</v>
      </c>
      <c r="I50" s="66">
        <v>2000</v>
      </c>
      <c r="J50" s="66">
        <v>897.01</v>
      </c>
      <c r="K50" s="66">
        <f t="shared" si="5"/>
        <v>129.53587107208872</v>
      </c>
      <c r="L50" s="66">
        <f t="shared" si="6"/>
        <v>44.850499999999997</v>
      </c>
    </row>
    <row r="51" spans="2:12" x14ac:dyDescent="0.25">
      <c r="B51" s="65"/>
      <c r="C51" s="65"/>
      <c r="D51" s="65" t="s">
        <v>119</v>
      </c>
      <c r="E51" s="65"/>
      <c r="F51" s="65" t="s">
        <v>120</v>
      </c>
      <c r="G51" s="65">
        <f>G52+G53+G54+G55+G56+G57+G58+G59+G60</f>
        <v>411593.97000000003</v>
      </c>
      <c r="H51" s="65">
        <f>H52+H53+H54+H55+H56+H57+H58+H59+H60</f>
        <v>515260</v>
      </c>
      <c r="I51" s="65">
        <f>I52+I53+I54+I55+I56+I57+I58+I59+I60</f>
        <v>678370</v>
      </c>
      <c r="J51" s="65">
        <f>J52+J53+J54+J55+J56+J57+J58+J59+J60</f>
        <v>663465.71</v>
      </c>
      <c r="K51" s="65">
        <f t="shared" si="5"/>
        <v>161.1942249785632</v>
      </c>
      <c r="L51" s="65">
        <f t="shared" si="6"/>
        <v>97.802926131757005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136353.85</v>
      </c>
      <c r="H52" s="66">
        <v>157900</v>
      </c>
      <c r="I52" s="66">
        <v>141900</v>
      </c>
      <c r="J52" s="66">
        <v>140485.37</v>
      </c>
      <c r="K52" s="66">
        <f t="shared" si="5"/>
        <v>103.02999878624622</v>
      </c>
      <c r="L52" s="66">
        <f t="shared" si="6"/>
        <v>99.003079633544743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12653.89</v>
      </c>
      <c r="H53" s="66">
        <v>30000</v>
      </c>
      <c r="I53" s="66">
        <v>30000</v>
      </c>
      <c r="J53" s="66">
        <v>18674.66</v>
      </c>
      <c r="K53" s="66">
        <f t="shared" si="5"/>
        <v>147.58038832327452</v>
      </c>
      <c r="L53" s="66">
        <f t="shared" si="6"/>
        <v>62.248866666666665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3242.7</v>
      </c>
      <c r="H54" s="66">
        <v>3000</v>
      </c>
      <c r="I54" s="66">
        <v>3000</v>
      </c>
      <c r="J54" s="66">
        <v>3769.64</v>
      </c>
      <c r="K54" s="66">
        <f t="shared" si="5"/>
        <v>116.25003854812348</v>
      </c>
      <c r="L54" s="66">
        <f t="shared" si="6"/>
        <v>125.65466666666667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15124.26</v>
      </c>
      <c r="H55" s="66">
        <v>18000</v>
      </c>
      <c r="I55" s="66">
        <v>18000</v>
      </c>
      <c r="J55" s="66">
        <v>16425.080000000002</v>
      </c>
      <c r="K55" s="66">
        <f t="shared" si="5"/>
        <v>108.60088361347927</v>
      </c>
      <c r="L55" s="66">
        <f t="shared" si="6"/>
        <v>91.25044444444444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5623.22</v>
      </c>
      <c r="H56" s="66">
        <v>4700</v>
      </c>
      <c r="I56" s="66">
        <v>9700</v>
      </c>
      <c r="J56" s="66">
        <v>7570.45</v>
      </c>
      <c r="K56" s="66">
        <f t="shared" si="5"/>
        <v>134.62838018075053</v>
      </c>
      <c r="L56" s="66">
        <f t="shared" si="6"/>
        <v>78.045876288659798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7203.47</v>
      </c>
      <c r="H57" s="66">
        <v>4800</v>
      </c>
      <c r="I57" s="66">
        <v>7800</v>
      </c>
      <c r="J57" s="66">
        <v>5571.7</v>
      </c>
      <c r="K57" s="66">
        <f t="shared" si="5"/>
        <v>77.347445050788025</v>
      </c>
      <c r="L57" s="66">
        <f t="shared" si="6"/>
        <v>71.432051282051276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227790.95</v>
      </c>
      <c r="H58" s="66">
        <v>292840</v>
      </c>
      <c r="I58" s="66">
        <v>463950</v>
      </c>
      <c r="J58" s="66">
        <v>469463.61</v>
      </c>
      <c r="K58" s="66">
        <f t="shared" si="5"/>
        <v>206.0940568534439</v>
      </c>
      <c r="L58" s="66">
        <f t="shared" si="6"/>
        <v>101.18840607824119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21.58</v>
      </c>
      <c r="H59" s="66">
        <v>20</v>
      </c>
      <c r="I59" s="66">
        <v>20</v>
      </c>
      <c r="J59" s="66">
        <v>18.260000000000002</v>
      </c>
      <c r="K59" s="66">
        <f t="shared" si="5"/>
        <v>84.615384615384627</v>
      </c>
      <c r="L59" s="66">
        <f t="shared" si="6"/>
        <v>91.3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3580.05</v>
      </c>
      <c r="H60" s="66">
        <v>4000</v>
      </c>
      <c r="I60" s="66">
        <v>4000</v>
      </c>
      <c r="J60" s="66">
        <v>1486.94</v>
      </c>
      <c r="K60" s="66">
        <f t="shared" si="5"/>
        <v>41.534056786916381</v>
      </c>
      <c r="L60" s="66">
        <f t="shared" si="6"/>
        <v>37.173499999999997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</f>
        <v>851.92</v>
      </c>
      <c r="H61" s="65">
        <f>H62</f>
        <v>1200</v>
      </c>
      <c r="I61" s="65">
        <f>I62</f>
        <v>1200</v>
      </c>
      <c r="J61" s="65">
        <f>J62</f>
        <v>441.84</v>
      </c>
      <c r="K61" s="65">
        <f t="shared" ref="K61:K83" si="7">(J61*100)/G61</f>
        <v>51.864024791060196</v>
      </c>
      <c r="L61" s="65">
        <f t="shared" ref="L61:L83" si="8">(J61*100)/I61</f>
        <v>36.82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851.92</v>
      </c>
      <c r="H62" s="66">
        <v>1200</v>
      </c>
      <c r="I62" s="66">
        <v>1200</v>
      </c>
      <c r="J62" s="66">
        <v>441.84</v>
      </c>
      <c r="K62" s="66">
        <f t="shared" si="7"/>
        <v>51.864024791060196</v>
      </c>
      <c r="L62" s="66">
        <f t="shared" si="8"/>
        <v>36.82</v>
      </c>
    </row>
    <row r="63" spans="2:12" x14ac:dyDescent="0.25">
      <c r="B63" s="65"/>
      <c r="C63" s="65"/>
      <c r="D63" s="65" t="s">
        <v>143</v>
      </c>
      <c r="E63" s="65"/>
      <c r="F63" s="65" t="s">
        <v>144</v>
      </c>
      <c r="G63" s="65">
        <f>G64+G65+G66+G67</f>
        <v>4779.34</v>
      </c>
      <c r="H63" s="65">
        <f>H64+H65+H66+H67</f>
        <v>5800</v>
      </c>
      <c r="I63" s="65">
        <f>I64+I65+I66+I67</f>
        <v>2400</v>
      </c>
      <c r="J63" s="65">
        <f>J64+J65+J66+J67</f>
        <v>2185.7600000000002</v>
      </c>
      <c r="K63" s="65">
        <f t="shared" si="7"/>
        <v>45.733511321646922</v>
      </c>
      <c r="L63" s="65">
        <f t="shared" si="8"/>
        <v>91.073333333333338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656.66</v>
      </c>
      <c r="H64" s="66">
        <v>1200</v>
      </c>
      <c r="I64" s="66">
        <v>1200</v>
      </c>
      <c r="J64" s="66">
        <v>1403.66</v>
      </c>
      <c r="K64" s="66">
        <f t="shared" si="7"/>
        <v>213.75750007614292</v>
      </c>
      <c r="L64" s="66">
        <f t="shared" si="8"/>
        <v>116.97166666666666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195.24</v>
      </c>
      <c r="H65" s="66">
        <v>200</v>
      </c>
      <c r="I65" s="66">
        <v>200</v>
      </c>
      <c r="J65" s="66">
        <v>200</v>
      </c>
      <c r="K65" s="66">
        <f t="shared" si="7"/>
        <v>102.43802499487809</v>
      </c>
      <c r="L65" s="66">
        <f t="shared" si="8"/>
        <v>100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3608.86</v>
      </c>
      <c r="H66" s="66">
        <v>4000</v>
      </c>
      <c r="I66" s="66">
        <v>500</v>
      </c>
      <c r="J66" s="66">
        <v>231.72</v>
      </c>
      <c r="K66" s="66">
        <f t="shared" si="7"/>
        <v>6.4208642064252972</v>
      </c>
      <c r="L66" s="66">
        <f t="shared" si="8"/>
        <v>46.344000000000001</v>
      </c>
    </row>
    <row r="67" spans="2:12" x14ac:dyDescent="0.25">
      <c r="B67" s="66"/>
      <c r="C67" s="66"/>
      <c r="D67" s="66"/>
      <c r="E67" s="66" t="s">
        <v>151</v>
      </c>
      <c r="F67" s="66" t="s">
        <v>144</v>
      </c>
      <c r="G67" s="66">
        <v>318.58</v>
      </c>
      <c r="H67" s="66">
        <v>400</v>
      </c>
      <c r="I67" s="66">
        <v>500</v>
      </c>
      <c r="J67" s="66">
        <v>350.38</v>
      </c>
      <c r="K67" s="66">
        <f t="shared" si="7"/>
        <v>109.98179421181493</v>
      </c>
      <c r="L67" s="66">
        <f t="shared" si="8"/>
        <v>70.075999999999993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>G69+G71</f>
        <v>1766</v>
      </c>
      <c r="H68" s="65">
        <f>H69+H71</f>
        <v>2550</v>
      </c>
      <c r="I68" s="65">
        <f>I69+I71</f>
        <v>3010</v>
      </c>
      <c r="J68" s="65">
        <f>J69+J71</f>
        <v>2360.31</v>
      </c>
      <c r="K68" s="65">
        <f t="shared" si="7"/>
        <v>133.65288788221972</v>
      </c>
      <c r="L68" s="65">
        <f t="shared" si="8"/>
        <v>78.415614617940193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362.63</v>
      </c>
      <c r="H69" s="65">
        <f>H70</f>
        <v>1250</v>
      </c>
      <c r="I69" s="65">
        <f>I70</f>
        <v>710</v>
      </c>
      <c r="J69" s="65">
        <f>J70</f>
        <v>594.49</v>
      </c>
      <c r="K69" s="65">
        <f t="shared" si="7"/>
        <v>163.93844965943248</v>
      </c>
      <c r="L69" s="65">
        <f t="shared" si="8"/>
        <v>83.730985915492951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362.63</v>
      </c>
      <c r="H70" s="66">
        <v>1250</v>
      </c>
      <c r="I70" s="66">
        <v>710</v>
      </c>
      <c r="J70" s="66">
        <v>594.49</v>
      </c>
      <c r="K70" s="66">
        <f t="shared" si="7"/>
        <v>163.93844965943248</v>
      </c>
      <c r="L70" s="66">
        <f t="shared" si="8"/>
        <v>83.730985915492951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G72+G73</f>
        <v>1403.37</v>
      </c>
      <c r="H71" s="65">
        <f>H72+H73</f>
        <v>1300</v>
      </c>
      <c r="I71" s="65">
        <f>I72+I73</f>
        <v>2300</v>
      </c>
      <c r="J71" s="65">
        <f>J72+J73</f>
        <v>1765.82</v>
      </c>
      <c r="K71" s="65">
        <f t="shared" si="7"/>
        <v>125.82711615610995</v>
      </c>
      <c r="L71" s="65">
        <f t="shared" si="8"/>
        <v>76.774782608695645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1400</v>
      </c>
      <c r="H72" s="66">
        <v>1290</v>
      </c>
      <c r="I72" s="66">
        <v>2290</v>
      </c>
      <c r="J72" s="66">
        <v>1764.7</v>
      </c>
      <c r="K72" s="66">
        <f t="shared" si="7"/>
        <v>126.05</v>
      </c>
      <c r="L72" s="66">
        <f t="shared" si="8"/>
        <v>77.061135371179034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3.37</v>
      </c>
      <c r="H73" s="66">
        <v>10</v>
      </c>
      <c r="I73" s="66">
        <v>10</v>
      </c>
      <c r="J73" s="66">
        <v>1.1200000000000001</v>
      </c>
      <c r="K73" s="66">
        <f t="shared" si="7"/>
        <v>33.23442136498516</v>
      </c>
      <c r="L73" s="66">
        <f t="shared" si="8"/>
        <v>11.2</v>
      </c>
    </row>
    <row r="74" spans="2:12" x14ac:dyDescent="0.25">
      <c r="B74" s="65" t="s">
        <v>164</v>
      </c>
      <c r="C74" s="65"/>
      <c r="D74" s="65"/>
      <c r="E74" s="65"/>
      <c r="F74" s="65" t="s">
        <v>165</v>
      </c>
      <c r="G74" s="65">
        <f>G75+G81</f>
        <v>4626.8100000000004</v>
      </c>
      <c r="H74" s="65">
        <f>H75+H81</f>
        <v>12100</v>
      </c>
      <c r="I74" s="65">
        <f>I75+I81</f>
        <v>9510</v>
      </c>
      <c r="J74" s="65">
        <f>J75+J81</f>
        <v>8437.81</v>
      </c>
      <c r="K74" s="65">
        <f t="shared" si="7"/>
        <v>182.36776526375621</v>
      </c>
      <c r="L74" s="65">
        <f t="shared" si="8"/>
        <v>88.725657202944262</v>
      </c>
    </row>
    <row r="75" spans="2:12" x14ac:dyDescent="0.25">
      <c r="B75" s="65"/>
      <c r="C75" s="65" t="s">
        <v>166</v>
      </c>
      <c r="D75" s="65"/>
      <c r="E75" s="65"/>
      <c r="F75" s="65" t="s">
        <v>167</v>
      </c>
      <c r="G75" s="65">
        <f>G76+G79</f>
        <v>3667.73</v>
      </c>
      <c r="H75" s="65">
        <f>H76+H79</f>
        <v>12100</v>
      </c>
      <c r="I75" s="65">
        <f>I76+I79</f>
        <v>9510</v>
      </c>
      <c r="J75" s="65">
        <f>J76+J79</f>
        <v>8437.81</v>
      </c>
      <c r="K75" s="65">
        <f t="shared" si="7"/>
        <v>230.05537485038428</v>
      </c>
      <c r="L75" s="65">
        <f t="shared" si="8"/>
        <v>88.725657202944262</v>
      </c>
    </row>
    <row r="76" spans="2:12" x14ac:dyDescent="0.25">
      <c r="B76" s="65"/>
      <c r="C76" s="65"/>
      <c r="D76" s="65" t="s">
        <v>168</v>
      </c>
      <c r="E76" s="65"/>
      <c r="F76" s="65" t="s">
        <v>169</v>
      </c>
      <c r="G76" s="65">
        <f>G77+G78</f>
        <v>198.04</v>
      </c>
      <c r="H76" s="65">
        <f>H77+H78</f>
        <v>5000</v>
      </c>
      <c r="I76" s="65">
        <f>I77+I78</f>
        <v>5000</v>
      </c>
      <c r="J76" s="65">
        <f>J77+J78</f>
        <v>3929.9</v>
      </c>
      <c r="K76" s="65">
        <f t="shared" si="7"/>
        <v>1984.3970914966674</v>
      </c>
      <c r="L76" s="65">
        <f t="shared" si="8"/>
        <v>78.597999999999999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0</v>
      </c>
      <c r="H77" s="66">
        <v>0</v>
      </c>
      <c r="I77" s="66">
        <v>0</v>
      </c>
      <c r="J77" s="66">
        <v>875</v>
      </c>
      <c r="K77" s="66" t="e">
        <f t="shared" si="7"/>
        <v>#DIV/0!</v>
      </c>
      <c r="L77" s="66" t="e">
        <f t="shared" si="8"/>
        <v>#DIV/0!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198.04</v>
      </c>
      <c r="H78" s="66">
        <v>5000</v>
      </c>
      <c r="I78" s="66">
        <v>5000</v>
      </c>
      <c r="J78" s="66">
        <v>3054.9</v>
      </c>
      <c r="K78" s="66">
        <f t="shared" si="7"/>
        <v>1542.5671581498689</v>
      </c>
      <c r="L78" s="66">
        <f t="shared" si="8"/>
        <v>61.097999999999999</v>
      </c>
    </row>
    <row r="79" spans="2:12" x14ac:dyDescent="0.25">
      <c r="B79" s="65"/>
      <c r="C79" s="65"/>
      <c r="D79" s="65" t="s">
        <v>174</v>
      </c>
      <c r="E79" s="65"/>
      <c r="F79" s="65" t="s">
        <v>175</v>
      </c>
      <c r="G79" s="65">
        <f>G80</f>
        <v>3469.69</v>
      </c>
      <c r="H79" s="65">
        <f>H80</f>
        <v>7100</v>
      </c>
      <c r="I79" s="65">
        <f>I80</f>
        <v>4510</v>
      </c>
      <c r="J79" s="65">
        <f>J80</f>
        <v>4507.91</v>
      </c>
      <c r="K79" s="65">
        <f t="shared" si="7"/>
        <v>129.92255792304212</v>
      </c>
      <c r="L79" s="65">
        <f t="shared" si="8"/>
        <v>99.953658536585365</v>
      </c>
    </row>
    <row r="80" spans="2:12" x14ac:dyDescent="0.25">
      <c r="B80" s="66"/>
      <c r="C80" s="66"/>
      <c r="D80" s="66"/>
      <c r="E80" s="66" t="s">
        <v>176</v>
      </c>
      <c r="F80" s="66" t="s">
        <v>177</v>
      </c>
      <c r="G80" s="66">
        <v>3469.69</v>
      </c>
      <c r="H80" s="66">
        <v>7100</v>
      </c>
      <c r="I80" s="66">
        <v>4510</v>
      </c>
      <c r="J80" s="66">
        <v>4507.91</v>
      </c>
      <c r="K80" s="66">
        <f t="shared" si="7"/>
        <v>129.92255792304212</v>
      </c>
      <c r="L80" s="66">
        <f t="shared" si="8"/>
        <v>99.953658536585365</v>
      </c>
    </row>
    <row r="81" spans="2:12" x14ac:dyDescent="0.25">
      <c r="B81" s="65"/>
      <c r="C81" s="65" t="s">
        <v>178</v>
      </c>
      <c r="D81" s="65"/>
      <c r="E81" s="65"/>
      <c r="F81" s="65" t="s">
        <v>179</v>
      </c>
      <c r="G81" s="65">
        <f t="shared" ref="G81:J82" si="9">G82</f>
        <v>959.08</v>
      </c>
      <c r="H81" s="65">
        <f t="shared" si="9"/>
        <v>0</v>
      </c>
      <c r="I81" s="65">
        <f t="shared" si="9"/>
        <v>0</v>
      </c>
      <c r="J81" s="65">
        <f t="shared" si="9"/>
        <v>0</v>
      </c>
      <c r="K81" s="65">
        <f t="shared" si="7"/>
        <v>0</v>
      </c>
      <c r="L81" s="65" t="e">
        <f t="shared" si="8"/>
        <v>#DIV/0!</v>
      </c>
    </row>
    <row r="82" spans="2:12" x14ac:dyDescent="0.25">
      <c r="B82" s="65"/>
      <c r="C82" s="65"/>
      <c r="D82" s="65" t="s">
        <v>180</v>
      </c>
      <c r="E82" s="65"/>
      <c r="F82" s="65" t="s">
        <v>181</v>
      </c>
      <c r="G82" s="65">
        <f t="shared" si="9"/>
        <v>959.08</v>
      </c>
      <c r="H82" s="65">
        <f t="shared" si="9"/>
        <v>0</v>
      </c>
      <c r="I82" s="65">
        <f t="shared" si="9"/>
        <v>0</v>
      </c>
      <c r="J82" s="65">
        <f t="shared" si="9"/>
        <v>0</v>
      </c>
      <c r="K82" s="65">
        <f t="shared" si="7"/>
        <v>0</v>
      </c>
      <c r="L82" s="65" t="e">
        <f t="shared" si="8"/>
        <v>#DIV/0!</v>
      </c>
    </row>
    <row r="83" spans="2:12" x14ac:dyDescent="0.25">
      <c r="B83" s="66"/>
      <c r="C83" s="66"/>
      <c r="D83" s="66"/>
      <c r="E83" s="66" t="s">
        <v>182</v>
      </c>
      <c r="F83" s="66" t="s">
        <v>181</v>
      </c>
      <c r="G83" s="66">
        <v>959.08</v>
      </c>
      <c r="H83" s="66">
        <v>0</v>
      </c>
      <c r="I83" s="66">
        <v>0</v>
      </c>
      <c r="J83" s="66">
        <v>0</v>
      </c>
      <c r="K83" s="66">
        <f t="shared" si="7"/>
        <v>0</v>
      </c>
      <c r="L83" s="66" t="e">
        <f t="shared" si="8"/>
        <v>#DIV/0!</v>
      </c>
    </row>
    <row r="84" spans="2:12" x14ac:dyDescent="0.25">
      <c r="B84" s="65"/>
      <c r="C84" s="66"/>
      <c r="D84" s="67"/>
      <c r="E84" s="68"/>
      <c r="F84" s="8"/>
      <c r="G84" s="65"/>
      <c r="H84" s="65"/>
      <c r="I84" s="65"/>
      <c r="J84" s="65"/>
      <c r="K84" s="70"/>
      <c r="L84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1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3010103.73</v>
      </c>
      <c r="D6" s="71">
        <f>D7+D9+D11+D13</f>
        <v>3646880</v>
      </c>
      <c r="E6" s="71">
        <f>E7+E9+E11+E13</f>
        <v>4131293</v>
      </c>
      <c r="F6" s="71">
        <f>F7+F9+F11+F13</f>
        <v>4079412.52</v>
      </c>
      <c r="G6" s="72">
        <f t="shared" ref="G6:G21" si="0">(F6*100)/C6</f>
        <v>135.52398474985446</v>
      </c>
      <c r="H6" s="72">
        <f t="shared" ref="H6:H21" si="1">(F6*100)/E6</f>
        <v>98.744207200990104</v>
      </c>
    </row>
    <row r="7" spans="1:8" x14ac:dyDescent="0.25">
      <c r="A7"/>
      <c r="B7" s="8" t="s">
        <v>183</v>
      </c>
      <c r="C7" s="71">
        <f>C8</f>
        <v>2996442.98</v>
      </c>
      <c r="D7" s="71">
        <f>D8</f>
        <v>3646480</v>
      </c>
      <c r="E7" s="71">
        <f>E8</f>
        <v>4130893</v>
      </c>
      <c r="F7" s="71">
        <f>F8</f>
        <v>4079080.6</v>
      </c>
      <c r="G7" s="72">
        <f t="shared" si="0"/>
        <v>136.13075994524681</v>
      </c>
      <c r="H7" s="72">
        <f t="shared" si="1"/>
        <v>98.745733670661522</v>
      </c>
    </row>
    <row r="8" spans="1:8" x14ac:dyDescent="0.25">
      <c r="A8"/>
      <c r="B8" s="16" t="s">
        <v>184</v>
      </c>
      <c r="C8" s="73">
        <v>2996442.98</v>
      </c>
      <c r="D8" s="73">
        <v>3646480</v>
      </c>
      <c r="E8" s="73">
        <v>4130893</v>
      </c>
      <c r="F8" s="74">
        <v>4079080.6</v>
      </c>
      <c r="G8" s="70">
        <f t="shared" si="0"/>
        <v>136.13075994524681</v>
      </c>
      <c r="H8" s="70">
        <f t="shared" si="1"/>
        <v>98.745733670661522</v>
      </c>
    </row>
    <row r="9" spans="1:8" x14ac:dyDescent="0.25">
      <c r="A9"/>
      <c r="B9" s="8" t="s">
        <v>185</v>
      </c>
      <c r="C9" s="71">
        <f>C10</f>
        <v>162.94</v>
      </c>
      <c r="D9" s="71">
        <f>D10</f>
        <v>400</v>
      </c>
      <c r="E9" s="71">
        <f>E10</f>
        <v>400</v>
      </c>
      <c r="F9" s="71">
        <f>F10</f>
        <v>288.58</v>
      </c>
      <c r="G9" s="72">
        <f t="shared" si="0"/>
        <v>177.10813796489506</v>
      </c>
      <c r="H9" s="72">
        <f t="shared" si="1"/>
        <v>72.144999999999996</v>
      </c>
    </row>
    <row r="10" spans="1:8" x14ac:dyDescent="0.25">
      <c r="A10"/>
      <c r="B10" s="16" t="s">
        <v>186</v>
      </c>
      <c r="C10" s="73">
        <v>162.94</v>
      </c>
      <c r="D10" s="73">
        <v>400</v>
      </c>
      <c r="E10" s="73">
        <v>400</v>
      </c>
      <c r="F10" s="74">
        <v>288.58</v>
      </c>
      <c r="G10" s="70">
        <f t="shared" si="0"/>
        <v>177.10813796489506</v>
      </c>
      <c r="H10" s="70">
        <f t="shared" si="1"/>
        <v>72.144999999999996</v>
      </c>
    </row>
    <row r="11" spans="1:8" x14ac:dyDescent="0.25">
      <c r="A11"/>
      <c r="B11" s="8" t="s">
        <v>187</v>
      </c>
      <c r="C11" s="71">
        <f>C12</f>
        <v>13497.81</v>
      </c>
      <c r="D11" s="71">
        <f>D12</f>
        <v>0</v>
      </c>
      <c r="E11" s="71">
        <f>E12</f>
        <v>0</v>
      </c>
      <c r="F11" s="71">
        <f>F12</f>
        <v>43.34</v>
      </c>
      <c r="G11" s="72">
        <f t="shared" si="0"/>
        <v>0.32108912482839808</v>
      </c>
      <c r="H11" s="72" t="e">
        <f t="shared" si="1"/>
        <v>#DIV/0!</v>
      </c>
    </row>
    <row r="12" spans="1:8" x14ac:dyDescent="0.25">
      <c r="A12"/>
      <c r="B12" s="16" t="s">
        <v>188</v>
      </c>
      <c r="C12" s="73">
        <v>13497.81</v>
      </c>
      <c r="D12" s="73">
        <v>0</v>
      </c>
      <c r="E12" s="73">
        <v>0</v>
      </c>
      <c r="F12" s="74">
        <v>43.34</v>
      </c>
      <c r="G12" s="70">
        <f t="shared" si="0"/>
        <v>0.32108912482839808</v>
      </c>
      <c r="H12" s="70" t="e">
        <f t="shared" si="1"/>
        <v>#DIV/0!</v>
      </c>
    </row>
    <row r="13" spans="1:8" x14ac:dyDescent="0.25">
      <c r="A13"/>
      <c r="B13" s="8" t="s">
        <v>189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25">
      <c r="A14"/>
      <c r="B14" s="16" t="s">
        <v>190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x14ac:dyDescent="0.25">
      <c r="B15" s="8" t="s">
        <v>32</v>
      </c>
      <c r="C15" s="75">
        <f>C16+C18+C20</f>
        <v>3010103.73</v>
      </c>
      <c r="D15" s="75">
        <f>D16+D18+D20</f>
        <v>3646880</v>
      </c>
      <c r="E15" s="75">
        <f>E16+E18+E20</f>
        <v>4131293</v>
      </c>
      <c r="F15" s="75">
        <f>F16+F18+F20</f>
        <v>4079415.41</v>
      </c>
      <c r="G15" s="72">
        <f t="shared" si="0"/>
        <v>135.52408075983482</v>
      </c>
      <c r="H15" s="72">
        <f t="shared" si="1"/>
        <v>98.744277154876215</v>
      </c>
    </row>
    <row r="16" spans="1:8" x14ac:dyDescent="0.25">
      <c r="A16"/>
      <c r="B16" s="8" t="s">
        <v>183</v>
      </c>
      <c r="C16" s="75">
        <f>C17</f>
        <v>2996442.98</v>
      </c>
      <c r="D16" s="75">
        <f>D17</f>
        <v>3646480</v>
      </c>
      <c r="E16" s="75">
        <f>E17</f>
        <v>4130893</v>
      </c>
      <c r="F16" s="75">
        <f>F17</f>
        <v>4079080.6</v>
      </c>
      <c r="G16" s="72">
        <f t="shared" si="0"/>
        <v>136.13075994524681</v>
      </c>
      <c r="H16" s="72">
        <f t="shared" si="1"/>
        <v>98.745733670661522</v>
      </c>
    </row>
    <row r="17" spans="1:8" x14ac:dyDescent="0.25">
      <c r="A17"/>
      <c r="B17" s="16" t="s">
        <v>184</v>
      </c>
      <c r="C17" s="73">
        <v>2996442.98</v>
      </c>
      <c r="D17" s="73">
        <v>3646480</v>
      </c>
      <c r="E17" s="76">
        <v>4130893</v>
      </c>
      <c r="F17" s="74">
        <v>4079080.6</v>
      </c>
      <c r="G17" s="70">
        <f t="shared" si="0"/>
        <v>136.13075994524681</v>
      </c>
      <c r="H17" s="70">
        <f t="shared" si="1"/>
        <v>98.745733670661522</v>
      </c>
    </row>
    <row r="18" spans="1:8" x14ac:dyDescent="0.25">
      <c r="A18"/>
      <c r="B18" s="8" t="s">
        <v>185</v>
      </c>
      <c r="C18" s="75">
        <f>C19</f>
        <v>162.94</v>
      </c>
      <c r="D18" s="75">
        <f>D19</f>
        <v>400</v>
      </c>
      <c r="E18" s="75">
        <f>E19</f>
        <v>400</v>
      </c>
      <c r="F18" s="75">
        <f>F19</f>
        <v>291.47000000000003</v>
      </c>
      <c r="G18" s="72">
        <f t="shared" si="0"/>
        <v>178.88179698048361</v>
      </c>
      <c r="H18" s="72">
        <f t="shared" si="1"/>
        <v>72.867500000000007</v>
      </c>
    </row>
    <row r="19" spans="1:8" x14ac:dyDescent="0.25">
      <c r="A19"/>
      <c r="B19" s="16" t="s">
        <v>186</v>
      </c>
      <c r="C19" s="73">
        <v>162.94</v>
      </c>
      <c r="D19" s="73">
        <v>400</v>
      </c>
      <c r="E19" s="76">
        <v>400</v>
      </c>
      <c r="F19" s="74">
        <v>291.47000000000003</v>
      </c>
      <c r="G19" s="70">
        <f t="shared" si="0"/>
        <v>178.88179698048361</v>
      </c>
      <c r="H19" s="70">
        <f t="shared" si="1"/>
        <v>72.867500000000007</v>
      </c>
    </row>
    <row r="20" spans="1:8" x14ac:dyDescent="0.25">
      <c r="A20"/>
      <c r="B20" s="8" t="s">
        <v>187</v>
      </c>
      <c r="C20" s="75">
        <f>C21</f>
        <v>13497.81</v>
      </c>
      <c r="D20" s="75">
        <f>D21</f>
        <v>0</v>
      </c>
      <c r="E20" s="75">
        <f>E21</f>
        <v>0</v>
      </c>
      <c r="F20" s="75">
        <f>F21</f>
        <v>43.34</v>
      </c>
      <c r="G20" s="72">
        <f t="shared" si="0"/>
        <v>0.32108912482839808</v>
      </c>
      <c r="H20" s="72" t="e">
        <f t="shared" si="1"/>
        <v>#DIV/0!</v>
      </c>
    </row>
    <row r="21" spans="1:8" x14ac:dyDescent="0.25">
      <c r="A21"/>
      <c r="B21" s="16" t="s">
        <v>188</v>
      </c>
      <c r="C21" s="73">
        <v>13497.81</v>
      </c>
      <c r="D21" s="73">
        <v>0</v>
      </c>
      <c r="E21" s="76">
        <v>0</v>
      </c>
      <c r="F21" s="74">
        <v>43.34</v>
      </c>
      <c r="G21" s="70">
        <f t="shared" si="0"/>
        <v>0.32108912482839808</v>
      </c>
      <c r="H21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3010103.73</v>
      </c>
      <c r="D6" s="75">
        <f t="shared" si="0"/>
        <v>3646880</v>
      </c>
      <c r="E6" s="75">
        <f t="shared" si="0"/>
        <v>4131293</v>
      </c>
      <c r="F6" s="75">
        <f t="shared" si="0"/>
        <v>4079415.41</v>
      </c>
      <c r="G6" s="70">
        <f>(F6*100)/C6</f>
        <v>135.52408075983482</v>
      </c>
      <c r="H6" s="70">
        <f>(F6*100)/E6</f>
        <v>98.744277154876215</v>
      </c>
    </row>
    <row r="7" spans="2:8" x14ac:dyDescent="0.25">
      <c r="B7" s="8" t="s">
        <v>191</v>
      </c>
      <c r="C7" s="75">
        <f t="shared" si="0"/>
        <v>3010103.73</v>
      </c>
      <c r="D7" s="75">
        <f t="shared" si="0"/>
        <v>3646880</v>
      </c>
      <c r="E7" s="75">
        <f t="shared" si="0"/>
        <v>4131293</v>
      </c>
      <c r="F7" s="75">
        <f t="shared" si="0"/>
        <v>4079415.41</v>
      </c>
      <c r="G7" s="70">
        <f>(F7*100)/C7</f>
        <v>135.52408075983482</v>
      </c>
      <c r="H7" s="70">
        <f>(F7*100)/E7</f>
        <v>98.744277154876215</v>
      </c>
    </row>
    <row r="8" spans="2:8" x14ac:dyDescent="0.25">
      <c r="B8" s="11" t="s">
        <v>192</v>
      </c>
      <c r="C8" s="73">
        <v>3010103.73</v>
      </c>
      <c r="D8" s="73">
        <v>3646880</v>
      </c>
      <c r="E8" s="73">
        <v>4131293</v>
      </c>
      <c r="F8" s="74">
        <v>4079415.41</v>
      </c>
      <c r="G8" s="70">
        <f>(F8*100)/C8</f>
        <v>135.52408075983482</v>
      </c>
      <c r="H8" s="70">
        <f>(F8*100)/E8</f>
        <v>98.744277154876215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58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193</v>
      </c>
      <c r="C1" s="39"/>
    </row>
    <row r="2" spans="1:6" ht="15" customHeight="1" x14ac:dyDescent="0.2">
      <c r="A2" s="41" t="s">
        <v>34</v>
      </c>
      <c r="B2" s="42" t="s">
        <v>194</v>
      </c>
      <c r="C2" s="39"/>
    </row>
    <row r="3" spans="1:6" s="39" customFormat="1" ht="43.5" customHeight="1" x14ac:dyDescent="0.2">
      <c r="A3" s="43" t="s">
        <v>35</v>
      </c>
      <c r="B3" s="37" t="s">
        <v>195</v>
      </c>
    </row>
    <row r="4" spans="1:6" s="39" customFormat="1" x14ac:dyDescent="0.2">
      <c r="A4" s="43" t="s">
        <v>36</v>
      </c>
      <c r="B4" s="44" t="s">
        <v>196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197</v>
      </c>
      <c r="B7" s="46"/>
      <c r="C7" s="77">
        <f>C13+C94</f>
        <v>3648480</v>
      </c>
      <c r="D7" s="77">
        <f>D13+D94</f>
        <v>4130893</v>
      </c>
      <c r="E7" s="77">
        <f>E13+E94</f>
        <v>4079080.6</v>
      </c>
      <c r="F7" s="77">
        <f>(E7*100)/D7</f>
        <v>98.745733670661522</v>
      </c>
    </row>
    <row r="8" spans="1:6" x14ac:dyDescent="0.2">
      <c r="A8" s="47" t="s">
        <v>80</v>
      </c>
      <c r="B8" s="46"/>
      <c r="C8" s="77">
        <f>C70</f>
        <v>400</v>
      </c>
      <c r="D8" s="77">
        <f>D70</f>
        <v>400</v>
      </c>
      <c r="E8" s="77">
        <f>E70</f>
        <v>291.47000000000003</v>
      </c>
      <c r="F8" s="77">
        <f>(E8*100)/D8</f>
        <v>72.867500000000007</v>
      </c>
    </row>
    <row r="9" spans="1:6" x14ac:dyDescent="0.2">
      <c r="A9" s="47" t="s">
        <v>198</v>
      </c>
      <c r="B9" s="46"/>
      <c r="C9" s="77">
        <f>C79</f>
        <v>0</v>
      </c>
      <c r="D9" s="77">
        <f>D79</f>
        <v>0</v>
      </c>
      <c r="E9" s="77">
        <f>E79</f>
        <v>43.34</v>
      </c>
      <c r="F9" s="77" t="e">
        <f>(E9*100)/D9</f>
        <v>#DIV/0!</v>
      </c>
    </row>
    <row r="10" spans="1:6" x14ac:dyDescent="0.2">
      <c r="A10" s="47" t="s">
        <v>199</v>
      </c>
      <c r="B10" s="46"/>
      <c r="C10" s="77">
        <f>C88</f>
        <v>0</v>
      </c>
      <c r="D10" s="77">
        <f>D88</f>
        <v>0</v>
      </c>
      <c r="E10" s="77">
        <f>E88</f>
        <v>0</v>
      </c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200</v>
      </c>
      <c r="B12" s="47" t="s">
        <v>201</v>
      </c>
      <c r="C12" s="47" t="s">
        <v>43</v>
      </c>
      <c r="D12" s="47" t="s">
        <v>202</v>
      </c>
      <c r="E12" s="47" t="s">
        <v>203</v>
      </c>
      <c r="F12" s="47" t="s">
        <v>204</v>
      </c>
    </row>
    <row r="13" spans="1:6" x14ac:dyDescent="0.2">
      <c r="A13" s="48" t="s">
        <v>197</v>
      </c>
      <c r="B13" s="48" t="s">
        <v>205</v>
      </c>
      <c r="C13" s="78">
        <f>C14+C58</f>
        <v>3640580</v>
      </c>
      <c r="D13" s="78">
        <f>D14+D58</f>
        <v>4126893</v>
      </c>
      <c r="E13" s="78">
        <f>E14+E58</f>
        <v>4076243.71</v>
      </c>
      <c r="F13" s="79">
        <f>(E13*100)/D13</f>
        <v>98.772701642615885</v>
      </c>
    </row>
    <row r="14" spans="1:6" x14ac:dyDescent="0.2">
      <c r="A14" s="49" t="s">
        <v>78</v>
      </c>
      <c r="B14" s="50" t="s">
        <v>79</v>
      </c>
      <c r="C14" s="80">
        <f>C15+C23+C52</f>
        <v>3628480</v>
      </c>
      <c r="D14" s="80">
        <f>D15+D23+D52</f>
        <v>4117383</v>
      </c>
      <c r="E14" s="80">
        <f>E15+E23+E52</f>
        <v>4067805.9</v>
      </c>
      <c r="F14" s="81">
        <f>(E14*100)/D14</f>
        <v>98.795907497553671</v>
      </c>
    </row>
    <row r="15" spans="1:6" x14ac:dyDescent="0.2">
      <c r="A15" s="51" t="s">
        <v>80</v>
      </c>
      <c r="B15" s="52" t="s">
        <v>81</v>
      </c>
      <c r="C15" s="82">
        <f>C16+C19+C21</f>
        <v>2862570</v>
      </c>
      <c r="D15" s="82">
        <f>D16+D19+D21</f>
        <v>3246403</v>
      </c>
      <c r="E15" s="82">
        <f>E16+E19+E21</f>
        <v>3246255.33</v>
      </c>
      <c r="F15" s="81">
        <f>(E15*100)/D15</f>
        <v>99.995451273301555</v>
      </c>
    </row>
    <row r="16" spans="1:6" x14ac:dyDescent="0.2">
      <c r="A16" s="53" t="s">
        <v>82</v>
      </c>
      <c r="B16" s="54" t="s">
        <v>83</v>
      </c>
      <c r="C16" s="83">
        <f>C17+C18</f>
        <v>2393041</v>
      </c>
      <c r="D16" s="83">
        <f>D17+D18</f>
        <v>2706878</v>
      </c>
      <c r="E16" s="83">
        <f>E17+E18</f>
        <v>2706790.25</v>
      </c>
      <c r="F16" s="83">
        <f>(E16*100)/D16</f>
        <v>99.996758258037488</v>
      </c>
    </row>
    <row r="17" spans="1:6" x14ac:dyDescent="0.2">
      <c r="A17" s="55" t="s">
        <v>84</v>
      </c>
      <c r="B17" s="56" t="s">
        <v>85</v>
      </c>
      <c r="C17" s="84">
        <v>2391041</v>
      </c>
      <c r="D17" s="84">
        <v>2703441</v>
      </c>
      <c r="E17" s="84">
        <v>2703354.13</v>
      </c>
      <c r="F17" s="84"/>
    </row>
    <row r="18" spans="1:6" x14ac:dyDescent="0.2">
      <c r="A18" s="55" t="s">
        <v>86</v>
      </c>
      <c r="B18" s="56" t="s">
        <v>87</v>
      </c>
      <c r="C18" s="84">
        <v>2000</v>
      </c>
      <c r="D18" s="84">
        <v>3437</v>
      </c>
      <c r="E18" s="84">
        <v>3436.12</v>
      </c>
      <c r="F18" s="84"/>
    </row>
    <row r="19" spans="1:6" x14ac:dyDescent="0.2">
      <c r="A19" s="53" t="s">
        <v>88</v>
      </c>
      <c r="B19" s="54" t="s">
        <v>89</v>
      </c>
      <c r="C19" s="83">
        <f>C20</f>
        <v>107895</v>
      </c>
      <c r="D19" s="83">
        <f>D20</f>
        <v>118677</v>
      </c>
      <c r="E19" s="83">
        <f>E20</f>
        <v>118617.33</v>
      </c>
      <c r="F19" s="83">
        <f>(E19*100)/D19</f>
        <v>99.949720670391059</v>
      </c>
    </row>
    <row r="20" spans="1:6" x14ac:dyDescent="0.2">
      <c r="A20" s="55" t="s">
        <v>90</v>
      </c>
      <c r="B20" s="56" t="s">
        <v>89</v>
      </c>
      <c r="C20" s="84">
        <v>107895</v>
      </c>
      <c r="D20" s="84">
        <v>118677</v>
      </c>
      <c r="E20" s="84">
        <v>118617.33</v>
      </c>
      <c r="F20" s="84"/>
    </row>
    <row r="21" spans="1:6" x14ac:dyDescent="0.2">
      <c r="A21" s="53" t="s">
        <v>91</v>
      </c>
      <c r="B21" s="54" t="s">
        <v>92</v>
      </c>
      <c r="C21" s="83">
        <f>C22</f>
        <v>361634</v>
      </c>
      <c r="D21" s="83">
        <f>D22</f>
        <v>420848</v>
      </c>
      <c r="E21" s="83">
        <f>E22</f>
        <v>420847.75</v>
      </c>
      <c r="F21" s="83">
        <f>(E21*100)/D21</f>
        <v>99.999940596129719</v>
      </c>
    </row>
    <row r="22" spans="1:6" x14ac:dyDescent="0.2">
      <c r="A22" s="55" t="s">
        <v>93</v>
      </c>
      <c r="B22" s="56" t="s">
        <v>94</v>
      </c>
      <c r="C22" s="84">
        <v>361634</v>
      </c>
      <c r="D22" s="84">
        <v>420848</v>
      </c>
      <c r="E22" s="84">
        <v>420847.75</v>
      </c>
      <c r="F22" s="84"/>
    </row>
    <row r="23" spans="1:6" x14ac:dyDescent="0.2">
      <c r="A23" s="51" t="s">
        <v>95</v>
      </c>
      <c r="B23" s="52" t="s">
        <v>96</v>
      </c>
      <c r="C23" s="82">
        <f>C24+C29+C35+C45+C47</f>
        <v>763360</v>
      </c>
      <c r="D23" s="82">
        <f>D24+D29+D35+D45+D47</f>
        <v>867970</v>
      </c>
      <c r="E23" s="82">
        <f>E24+E29+E35+E45+E47</f>
        <v>819190.25999999989</v>
      </c>
      <c r="F23" s="81">
        <f>(E23*100)/D23</f>
        <v>94.380020046775812</v>
      </c>
    </row>
    <row r="24" spans="1:6" x14ac:dyDescent="0.2">
      <c r="A24" s="53" t="s">
        <v>97</v>
      </c>
      <c r="B24" s="54" t="s">
        <v>98</v>
      </c>
      <c r="C24" s="83">
        <f>C25+C26+C27+C28</f>
        <v>66700</v>
      </c>
      <c r="D24" s="83">
        <f>D25+D26+D27+D28</f>
        <v>65700</v>
      </c>
      <c r="E24" s="83">
        <f>E25+E26+E27+E28</f>
        <v>64463.020000000004</v>
      </c>
      <c r="F24" s="83">
        <f>(E24*100)/D24</f>
        <v>98.117229832572292</v>
      </c>
    </row>
    <row r="25" spans="1:6" x14ac:dyDescent="0.2">
      <c r="A25" s="55" t="s">
        <v>99</v>
      </c>
      <c r="B25" s="56" t="s">
        <v>100</v>
      </c>
      <c r="C25" s="84">
        <v>4000</v>
      </c>
      <c r="D25" s="84">
        <v>5000</v>
      </c>
      <c r="E25" s="84">
        <v>4440.29</v>
      </c>
      <c r="F25" s="84"/>
    </row>
    <row r="26" spans="1:6" ht="25.5" x14ac:dyDescent="0.2">
      <c r="A26" s="55" t="s">
        <v>101</v>
      </c>
      <c r="B26" s="56" t="s">
        <v>102</v>
      </c>
      <c r="C26" s="84">
        <v>60000</v>
      </c>
      <c r="D26" s="84">
        <v>58500</v>
      </c>
      <c r="E26" s="84">
        <v>57999.68</v>
      </c>
      <c r="F26" s="84"/>
    </row>
    <row r="27" spans="1:6" x14ac:dyDescent="0.2">
      <c r="A27" s="55" t="s">
        <v>103</v>
      </c>
      <c r="B27" s="56" t="s">
        <v>104</v>
      </c>
      <c r="C27" s="84">
        <v>2500</v>
      </c>
      <c r="D27" s="84">
        <v>2000</v>
      </c>
      <c r="E27" s="84">
        <v>1917.75</v>
      </c>
      <c r="F27" s="84"/>
    </row>
    <row r="28" spans="1:6" x14ac:dyDescent="0.2">
      <c r="A28" s="55" t="s">
        <v>105</v>
      </c>
      <c r="B28" s="56" t="s">
        <v>106</v>
      </c>
      <c r="C28" s="84">
        <v>200</v>
      </c>
      <c r="D28" s="84">
        <v>200</v>
      </c>
      <c r="E28" s="84">
        <v>105.3</v>
      </c>
      <c r="F28" s="84"/>
    </row>
    <row r="29" spans="1:6" x14ac:dyDescent="0.2">
      <c r="A29" s="53" t="s">
        <v>107</v>
      </c>
      <c r="B29" s="54" t="s">
        <v>108</v>
      </c>
      <c r="C29" s="83">
        <f>C30+C31+C32+C33+C34</f>
        <v>182300</v>
      </c>
      <c r="D29" s="83">
        <f>D30+D31+D32+D33+D34</f>
        <v>124300</v>
      </c>
      <c r="E29" s="83">
        <f>E30+E31+E32+E33+E34</f>
        <v>91514.159999999989</v>
      </c>
      <c r="F29" s="83">
        <f>(E29*100)/D29</f>
        <v>73.623620273531785</v>
      </c>
    </row>
    <row r="30" spans="1:6" x14ac:dyDescent="0.2">
      <c r="A30" s="55" t="s">
        <v>109</v>
      </c>
      <c r="B30" s="56" t="s">
        <v>110</v>
      </c>
      <c r="C30" s="84">
        <v>48000</v>
      </c>
      <c r="D30" s="84">
        <v>40000</v>
      </c>
      <c r="E30" s="84">
        <v>30228.32</v>
      </c>
      <c r="F30" s="84"/>
    </row>
    <row r="31" spans="1:6" x14ac:dyDescent="0.2">
      <c r="A31" s="55" t="s">
        <v>111</v>
      </c>
      <c r="B31" s="56" t="s">
        <v>112</v>
      </c>
      <c r="C31" s="84">
        <v>130000</v>
      </c>
      <c r="D31" s="84">
        <v>80000</v>
      </c>
      <c r="E31" s="84">
        <v>59228.14</v>
      </c>
      <c r="F31" s="84"/>
    </row>
    <row r="32" spans="1:6" x14ac:dyDescent="0.2">
      <c r="A32" s="55" t="s">
        <v>113</v>
      </c>
      <c r="B32" s="56" t="s">
        <v>114</v>
      </c>
      <c r="C32" s="84">
        <v>1300</v>
      </c>
      <c r="D32" s="84">
        <v>1300</v>
      </c>
      <c r="E32" s="84">
        <v>432.3</v>
      </c>
      <c r="F32" s="84"/>
    </row>
    <row r="33" spans="1:6" x14ac:dyDescent="0.2">
      <c r="A33" s="55" t="s">
        <v>115</v>
      </c>
      <c r="B33" s="56" t="s">
        <v>116</v>
      </c>
      <c r="C33" s="84">
        <v>1000</v>
      </c>
      <c r="D33" s="84">
        <v>1000</v>
      </c>
      <c r="E33" s="84">
        <v>728.39</v>
      </c>
      <c r="F33" s="84"/>
    </row>
    <row r="34" spans="1:6" x14ac:dyDescent="0.2">
      <c r="A34" s="55" t="s">
        <v>117</v>
      </c>
      <c r="B34" s="56" t="s">
        <v>118</v>
      </c>
      <c r="C34" s="84">
        <v>2000</v>
      </c>
      <c r="D34" s="84">
        <v>2000</v>
      </c>
      <c r="E34" s="84">
        <v>897.01</v>
      </c>
      <c r="F34" s="84"/>
    </row>
    <row r="35" spans="1:6" x14ac:dyDescent="0.2">
      <c r="A35" s="53" t="s">
        <v>119</v>
      </c>
      <c r="B35" s="54" t="s">
        <v>120</v>
      </c>
      <c r="C35" s="83">
        <f>C36+C37+C38+C39+C40+C41+C42+C43+C44</f>
        <v>507360</v>
      </c>
      <c r="D35" s="83">
        <f>D36+D37+D38+D39+D40+D41+D42+D43+D44</f>
        <v>674370</v>
      </c>
      <c r="E35" s="83">
        <f>E36+E37+E38+E39+E40+E41+E42+E43+E44</f>
        <v>660585.48</v>
      </c>
      <c r="F35" s="83">
        <f>(E35*100)/D35</f>
        <v>97.955941100582763</v>
      </c>
    </row>
    <row r="36" spans="1:6" x14ac:dyDescent="0.2">
      <c r="A36" s="55" t="s">
        <v>121</v>
      </c>
      <c r="B36" s="56" t="s">
        <v>122</v>
      </c>
      <c r="C36" s="84">
        <v>150000</v>
      </c>
      <c r="D36" s="84">
        <v>137900</v>
      </c>
      <c r="E36" s="84">
        <v>137648.48000000001</v>
      </c>
      <c r="F36" s="84"/>
    </row>
    <row r="37" spans="1:6" x14ac:dyDescent="0.2">
      <c r="A37" s="55" t="s">
        <v>123</v>
      </c>
      <c r="B37" s="56" t="s">
        <v>124</v>
      </c>
      <c r="C37" s="84">
        <v>30000</v>
      </c>
      <c r="D37" s="84">
        <v>30000</v>
      </c>
      <c r="E37" s="84">
        <v>18674.66</v>
      </c>
      <c r="F37" s="84"/>
    </row>
    <row r="38" spans="1:6" x14ac:dyDescent="0.2">
      <c r="A38" s="55" t="s">
        <v>125</v>
      </c>
      <c r="B38" s="56" t="s">
        <v>126</v>
      </c>
      <c r="C38" s="84">
        <v>3000</v>
      </c>
      <c r="D38" s="84">
        <v>3000</v>
      </c>
      <c r="E38" s="84">
        <v>3769.64</v>
      </c>
      <c r="F38" s="84"/>
    </row>
    <row r="39" spans="1:6" x14ac:dyDescent="0.2">
      <c r="A39" s="55" t="s">
        <v>127</v>
      </c>
      <c r="B39" s="56" t="s">
        <v>128</v>
      </c>
      <c r="C39" s="84">
        <v>18000</v>
      </c>
      <c r="D39" s="84">
        <v>18000</v>
      </c>
      <c r="E39" s="84">
        <v>16425.080000000002</v>
      </c>
      <c r="F39" s="84"/>
    </row>
    <row r="40" spans="1:6" x14ac:dyDescent="0.2">
      <c r="A40" s="55" t="s">
        <v>129</v>
      </c>
      <c r="B40" s="56" t="s">
        <v>130</v>
      </c>
      <c r="C40" s="84">
        <v>4700</v>
      </c>
      <c r="D40" s="84">
        <v>9700</v>
      </c>
      <c r="E40" s="84">
        <v>7527.11</v>
      </c>
      <c r="F40" s="84"/>
    </row>
    <row r="41" spans="1:6" x14ac:dyDescent="0.2">
      <c r="A41" s="55" t="s">
        <v>131</v>
      </c>
      <c r="B41" s="56" t="s">
        <v>132</v>
      </c>
      <c r="C41" s="84">
        <v>4800</v>
      </c>
      <c r="D41" s="84">
        <v>7800</v>
      </c>
      <c r="E41" s="84">
        <v>5571.7</v>
      </c>
      <c r="F41" s="84"/>
    </row>
    <row r="42" spans="1:6" x14ac:dyDescent="0.2">
      <c r="A42" s="55" t="s">
        <v>133</v>
      </c>
      <c r="B42" s="56" t="s">
        <v>134</v>
      </c>
      <c r="C42" s="84">
        <v>292840</v>
      </c>
      <c r="D42" s="84">
        <v>463950</v>
      </c>
      <c r="E42" s="84">
        <v>469463.61</v>
      </c>
      <c r="F42" s="84"/>
    </row>
    <row r="43" spans="1:6" x14ac:dyDescent="0.2">
      <c r="A43" s="55" t="s">
        <v>135</v>
      </c>
      <c r="B43" s="56" t="s">
        <v>136</v>
      </c>
      <c r="C43" s="84">
        <v>20</v>
      </c>
      <c r="D43" s="84">
        <v>20</v>
      </c>
      <c r="E43" s="84">
        <v>18.260000000000002</v>
      </c>
      <c r="F43" s="84"/>
    </row>
    <row r="44" spans="1:6" x14ac:dyDescent="0.2">
      <c r="A44" s="55" t="s">
        <v>137</v>
      </c>
      <c r="B44" s="56" t="s">
        <v>138</v>
      </c>
      <c r="C44" s="84">
        <v>4000</v>
      </c>
      <c r="D44" s="84">
        <v>4000</v>
      </c>
      <c r="E44" s="84">
        <v>1486.94</v>
      </c>
      <c r="F44" s="84"/>
    </row>
    <row r="45" spans="1:6" x14ac:dyDescent="0.2">
      <c r="A45" s="53" t="s">
        <v>139</v>
      </c>
      <c r="B45" s="54" t="s">
        <v>140</v>
      </c>
      <c r="C45" s="83">
        <f>C46</f>
        <v>1200</v>
      </c>
      <c r="D45" s="83">
        <f>D46</f>
        <v>1200</v>
      </c>
      <c r="E45" s="83">
        <f>E46</f>
        <v>441.84</v>
      </c>
      <c r="F45" s="83">
        <f>(E45*100)/D45</f>
        <v>36.82</v>
      </c>
    </row>
    <row r="46" spans="1:6" ht="25.5" x14ac:dyDescent="0.2">
      <c r="A46" s="55" t="s">
        <v>141</v>
      </c>
      <c r="B46" s="56" t="s">
        <v>142</v>
      </c>
      <c r="C46" s="84">
        <v>1200</v>
      </c>
      <c r="D46" s="84">
        <v>1200</v>
      </c>
      <c r="E46" s="84">
        <v>441.84</v>
      </c>
      <c r="F46" s="84"/>
    </row>
    <row r="47" spans="1:6" x14ac:dyDescent="0.2">
      <c r="A47" s="53" t="s">
        <v>143</v>
      </c>
      <c r="B47" s="54" t="s">
        <v>144</v>
      </c>
      <c r="C47" s="83">
        <f>C48+C49+C50+C51</f>
        <v>5800</v>
      </c>
      <c r="D47" s="83">
        <f>D48+D49+D50+D51</f>
        <v>2400</v>
      </c>
      <c r="E47" s="83">
        <f>E48+E49+E50+E51</f>
        <v>2185.7600000000002</v>
      </c>
      <c r="F47" s="83">
        <f>(E47*100)/D47</f>
        <v>91.073333333333338</v>
      </c>
    </row>
    <row r="48" spans="1:6" x14ac:dyDescent="0.2">
      <c r="A48" s="55" t="s">
        <v>145</v>
      </c>
      <c r="B48" s="56" t="s">
        <v>146</v>
      </c>
      <c r="C48" s="84">
        <v>1200</v>
      </c>
      <c r="D48" s="84">
        <v>1200</v>
      </c>
      <c r="E48" s="84">
        <v>1403.66</v>
      </c>
      <c r="F48" s="84"/>
    </row>
    <row r="49" spans="1:6" x14ac:dyDescent="0.2">
      <c r="A49" s="55" t="s">
        <v>147</v>
      </c>
      <c r="B49" s="56" t="s">
        <v>148</v>
      </c>
      <c r="C49" s="84">
        <v>200</v>
      </c>
      <c r="D49" s="84">
        <v>200</v>
      </c>
      <c r="E49" s="84">
        <v>200</v>
      </c>
      <c r="F49" s="84"/>
    </row>
    <row r="50" spans="1:6" x14ac:dyDescent="0.2">
      <c r="A50" s="55" t="s">
        <v>149</v>
      </c>
      <c r="B50" s="56" t="s">
        <v>150</v>
      </c>
      <c r="C50" s="84">
        <v>4000</v>
      </c>
      <c r="D50" s="84">
        <v>500</v>
      </c>
      <c r="E50" s="84">
        <v>231.72</v>
      </c>
      <c r="F50" s="84"/>
    </row>
    <row r="51" spans="1:6" x14ac:dyDescent="0.2">
      <c r="A51" s="55" t="s">
        <v>151</v>
      </c>
      <c r="B51" s="56" t="s">
        <v>144</v>
      </c>
      <c r="C51" s="84">
        <v>400</v>
      </c>
      <c r="D51" s="84">
        <v>500</v>
      </c>
      <c r="E51" s="84">
        <v>350.38</v>
      </c>
      <c r="F51" s="84"/>
    </row>
    <row r="52" spans="1:6" x14ac:dyDescent="0.2">
      <c r="A52" s="51" t="s">
        <v>152</v>
      </c>
      <c r="B52" s="52" t="s">
        <v>153</v>
      </c>
      <c r="C52" s="82">
        <f>C53+C55</f>
        <v>2550</v>
      </c>
      <c r="D52" s="82">
        <f>D53+D55</f>
        <v>3010</v>
      </c>
      <c r="E52" s="82">
        <f>E53+E55</f>
        <v>2360.31</v>
      </c>
      <c r="F52" s="81">
        <f>(E52*100)/D52</f>
        <v>78.415614617940193</v>
      </c>
    </row>
    <row r="53" spans="1:6" x14ac:dyDescent="0.2">
      <c r="A53" s="53" t="s">
        <v>154</v>
      </c>
      <c r="B53" s="54" t="s">
        <v>155</v>
      </c>
      <c r="C53" s="83">
        <f>C54</f>
        <v>1250</v>
      </c>
      <c r="D53" s="83">
        <f>D54</f>
        <v>710</v>
      </c>
      <c r="E53" s="83">
        <f>E54</f>
        <v>594.49</v>
      </c>
      <c r="F53" s="83">
        <f>(E53*100)/D53</f>
        <v>83.730985915492951</v>
      </c>
    </row>
    <row r="54" spans="1:6" ht="25.5" x14ac:dyDescent="0.2">
      <c r="A54" s="55" t="s">
        <v>156</v>
      </c>
      <c r="B54" s="56" t="s">
        <v>157</v>
      </c>
      <c r="C54" s="84">
        <v>1250</v>
      </c>
      <c r="D54" s="84">
        <v>710</v>
      </c>
      <c r="E54" s="84">
        <v>594.49</v>
      </c>
      <c r="F54" s="84"/>
    </row>
    <row r="55" spans="1:6" x14ac:dyDescent="0.2">
      <c r="A55" s="53" t="s">
        <v>158</v>
      </c>
      <c r="B55" s="54" t="s">
        <v>159</v>
      </c>
      <c r="C55" s="83">
        <f>C56+C57</f>
        <v>1300</v>
      </c>
      <c r="D55" s="83">
        <f>D56+D57</f>
        <v>2300</v>
      </c>
      <c r="E55" s="83">
        <f>E56+E57</f>
        <v>1765.82</v>
      </c>
      <c r="F55" s="83">
        <f>(E55*100)/D55</f>
        <v>76.774782608695645</v>
      </c>
    </row>
    <row r="56" spans="1:6" x14ac:dyDescent="0.2">
      <c r="A56" s="55" t="s">
        <v>160</v>
      </c>
      <c r="B56" s="56" t="s">
        <v>161</v>
      </c>
      <c r="C56" s="84">
        <v>1290</v>
      </c>
      <c r="D56" s="84">
        <v>2290</v>
      </c>
      <c r="E56" s="84">
        <v>1764.7</v>
      </c>
      <c r="F56" s="84"/>
    </row>
    <row r="57" spans="1:6" x14ac:dyDescent="0.2">
      <c r="A57" s="55" t="s">
        <v>162</v>
      </c>
      <c r="B57" s="56" t="s">
        <v>163</v>
      </c>
      <c r="C57" s="84">
        <v>10</v>
      </c>
      <c r="D57" s="84">
        <v>10</v>
      </c>
      <c r="E57" s="84">
        <v>1.1200000000000001</v>
      </c>
      <c r="F57" s="84"/>
    </row>
    <row r="58" spans="1:6" x14ac:dyDescent="0.2">
      <c r="A58" s="49" t="s">
        <v>164</v>
      </c>
      <c r="B58" s="50" t="s">
        <v>165</v>
      </c>
      <c r="C58" s="80">
        <f>C59</f>
        <v>12100</v>
      </c>
      <c r="D58" s="80">
        <f>D59</f>
        <v>9510</v>
      </c>
      <c r="E58" s="80">
        <f>E59</f>
        <v>8437.81</v>
      </c>
      <c r="F58" s="81">
        <f>(E58*100)/D58</f>
        <v>88.725657202944262</v>
      </c>
    </row>
    <row r="59" spans="1:6" x14ac:dyDescent="0.2">
      <c r="A59" s="51" t="s">
        <v>166</v>
      </c>
      <c r="B59" s="52" t="s">
        <v>167</v>
      </c>
      <c r="C59" s="82">
        <f>C60+C63</f>
        <v>12100</v>
      </c>
      <c r="D59" s="82">
        <f>D60+D63</f>
        <v>9510</v>
      </c>
      <c r="E59" s="82">
        <f>E60+E63</f>
        <v>8437.81</v>
      </c>
      <c r="F59" s="81">
        <f>(E59*100)/D59</f>
        <v>88.725657202944262</v>
      </c>
    </row>
    <row r="60" spans="1:6" x14ac:dyDescent="0.2">
      <c r="A60" s="53" t="s">
        <v>168</v>
      </c>
      <c r="B60" s="54" t="s">
        <v>169</v>
      </c>
      <c r="C60" s="83">
        <f>C61+C62</f>
        <v>5000</v>
      </c>
      <c r="D60" s="83">
        <f>D61+D62</f>
        <v>5000</v>
      </c>
      <c r="E60" s="83">
        <f>E61+E62</f>
        <v>3929.9</v>
      </c>
      <c r="F60" s="83">
        <f>(E60*100)/D60</f>
        <v>78.597999999999999</v>
      </c>
    </row>
    <row r="61" spans="1:6" x14ac:dyDescent="0.2">
      <c r="A61" s="55" t="s">
        <v>170</v>
      </c>
      <c r="B61" s="56" t="s">
        <v>171</v>
      </c>
      <c r="C61" s="84">
        <v>0</v>
      </c>
      <c r="D61" s="84">
        <v>0</v>
      </c>
      <c r="E61" s="84">
        <v>875</v>
      </c>
      <c r="F61" s="84"/>
    </row>
    <row r="62" spans="1:6" x14ac:dyDescent="0.2">
      <c r="A62" s="55" t="s">
        <v>172</v>
      </c>
      <c r="B62" s="56" t="s">
        <v>173</v>
      </c>
      <c r="C62" s="84">
        <v>5000</v>
      </c>
      <c r="D62" s="84">
        <v>5000</v>
      </c>
      <c r="E62" s="84">
        <v>3054.9</v>
      </c>
      <c r="F62" s="84"/>
    </row>
    <row r="63" spans="1:6" x14ac:dyDescent="0.2">
      <c r="A63" s="53" t="s">
        <v>174</v>
      </c>
      <c r="B63" s="54" t="s">
        <v>175</v>
      </c>
      <c r="C63" s="83">
        <f>C64</f>
        <v>7100</v>
      </c>
      <c r="D63" s="83">
        <f>D64</f>
        <v>4510</v>
      </c>
      <c r="E63" s="83">
        <f>E64</f>
        <v>4507.91</v>
      </c>
      <c r="F63" s="83">
        <f>(E63*100)/D63</f>
        <v>99.953658536585365</v>
      </c>
    </row>
    <row r="64" spans="1:6" x14ac:dyDescent="0.2">
      <c r="A64" s="55" t="s">
        <v>176</v>
      </c>
      <c r="B64" s="56" t="s">
        <v>177</v>
      </c>
      <c r="C64" s="84">
        <v>7100</v>
      </c>
      <c r="D64" s="84">
        <v>4510</v>
      </c>
      <c r="E64" s="84">
        <v>4507.91</v>
      </c>
      <c r="F64" s="84"/>
    </row>
    <row r="65" spans="1:6" x14ac:dyDescent="0.2">
      <c r="A65" s="49" t="s">
        <v>50</v>
      </c>
      <c r="B65" s="50" t="s">
        <v>51</v>
      </c>
      <c r="C65" s="80">
        <f t="shared" ref="C65:E66" si="0">C66</f>
        <v>3638580</v>
      </c>
      <c r="D65" s="80">
        <f t="shared" si="0"/>
        <v>4126893</v>
      </c>
      <c r="E65" s="80">
        <f t="shared" si="0"/>
        <v>4076243.71</v>
      </c>
      <c r="F65" s="81">
        <f>(E65*100)/D65</f>
        <v>98.772701642615885</v>
      </c>
    </row>
    <row r="66" spans="1:6" x14ac:dyDescent="0.2">
      <c r="A66" s="51" t="s">
        <v>70</v>
      </c>
      <c r="B66" s="52" t="s">
        <v>71</v>
      </c>
      <c r="C66" s="82">
        <f t="shared" si="0"/>
        <v>3638580</v>
      </c>
      <c r="D66" s="82">
        <f t="shared" si="0"/>
        <v>4126893</v>
      </c>
      <c r="E66" s="82">
        <f t="shared" si="0"/>
        <v>4076243.71</v>
      </c>
      <c r="F66" s="81">
        <f>(E66*100)/D66</f>
        <v>98.772701642615885</v>
      </c>
    </row>
    <row r="67" spans="1:6" ht="25.5" x14ac:dyDescent="0.2">
      <c r="A67" s="53" t="s">
        <v>72</v>
      </c>
      <c r="B67" s="54" t="s">
        <v>73</v>
      </c>
      <c r="C67" s="83">
        <f>C68+C69</f>
        <v>3638580</v>
      </c>
      <c r="D67" s="83">
        <f>D68+D69</f>
        <v>4126893</v>
      </c>
      <c r="E67" s="83">
        <f>E68+E69</f>
        <v>4076243.71</v>
      </c>
      <c r="F67" s="83">
        <f>(E67*100)/D67</f>
        <v>98.772701642615885</v>
      </c>
    </row>
    <row r="68" spans="1:6" x14ac:dyDescent="0.2">
      <c r="A68" s="55" t="s">
        <v>74</v>
      </c>
      <c r="B68" s="56" t="s">
        <v>75</v>
      </c>
      <c r="C68" s="84">
        <v>3626480</v>
      </c>
      <c r="D68" s="84">
        <v>4117383</v>
      </c>
      <c r="E68" s="84">
        <v>4067805.9</v>
      </c>
      <c r="F68" s="84"/>
    </row>
    <row r="69" spans="1:6" ht="25.5" x14ac:dyDescent="0.2">
      <c r="A69" s="55" t="s">
        <v>76</v>
      </c>
      <c r="B69" s="56" t="s">
        <v>77</v>
      </c>
      <c r="C69" s="84">
        <v>12100</v>
      </c>
      <c r="D69" s="84">
        <v>9510</v>
      </c>
      <c r="E69" s="84">
        <v>8437.81</v>
      </c>
      <c r="F69" s="84"/>
    </row>
    <row r="70" spans="1:6" x14ac:dyDescent="0.2">
      <c r="A70" s="48" t="s">
        <v>80</v>
      </c>
      <c r="B70" s="48" t="s">
        <v>206</v>
      </c>
      <c r="C70" s="78">
        <f t="shared" ref="C70:E73" si="1">C71</f>
        <v>400</v>
      </c>
      <c r="D70" s="78">
        <f t="shared" si="1"/>
        <v>400</v>
      </c>
      <c r="E70" s="78">
        <f t="shared" si="1"/>
        <v>291.47000000000003</v>
      </c>
      <c r="F70" s="79">
        <f>(E70*100)/D70</f>
        <v>72.867500000000007</v>
      </c>
    </row>
    <row r="71" spans="1:6" x14ac:dyDescent="0.2">
      <c r="A71" s="49" t="s">
        <v>78</v>
      </c>
      <c r="B71" s="50" t="s">
        <v>79</v>
      </c>
      <c r="C71" s="80">
        <f t="shared" si="1"/>
        <v>400</v>
      </c>
      <c r="D71" s="80">
        <f t="shared" si="1"/>
        <v>400</v>
      </c>
      <c r="E71" s="80">
        <f t="shared" si="1"/>
        <v>291.47000000000003</v>
      </c>
      <c r="F71" s="81">
        <f>(E71*100)/D71</f>
        <v>72.867500000000007</v>
      </c>
    </row>
    <row r="72" spans="1:6" x14ac:dyDescent="0.2">
      <c r="A72" s="51" t="s">
        <v>95</v>
      </c>
      <c r="B72" s="52" t="s">
        <v>96</v>
      </c>
      <c r="C72" s="82">
        <f t="shared" si="1"/>
        <v>400</v>
      </c>
      <c r="D72" s="82">
        <f t="shared" si="1"/>
        <v>400</v>
      </c>
      <c r="E72" s="82">
        <f t="shared" si="1"/>
        <v>291.47000000000003</v>
      </c>
      <c r="F72" s="81">
        <f>(E72*100)/D72</f>
        <v>72.867500000000007</v>
      </c>
    </row>
    <row r="73" spans="1:6" x14ac:dyDescent="0.2">
      <c r="A73" s="53" t="s">
        <v>107</v>
      </c>
      <c r="B73" s="54" t="s">
        <v>108</v>
      </c>
      <c r="C73" s="83">
        <f t="shared" si="1"/>
        <v>400</v>
      </c>
      <c r="D73" s="83">
        <f t="shared" si="1"/>
        <v>400</v>
      </c>
      <c r="E73" s="83">
        <f t="shared" si="1"/>
        <v>291.47000000000003</v>
      </c>
      <c r="F73" s="83">
        <f>(E73*100)/D73</f>
        <v>72.867500000000007</v>
      </c>
    </row>
    <row r="74" spans="1:6" x14ac:dyDescent="0.2">
      <c r="A74" s="55" t="s">
        <v>109</v>
      </c>
      <c r="B74" s="56" t="s">
        <v>110</v>
      </c>
      <c r="C74" s="84">
        <v>400</v>
      </c>
      <c r="D74" s="84">
        <v>400</v>
      </c>
      <c r="E74" s="84">
        <v>291.47000000000003</v>
      </c>
      <c r="F74" s="84"/>
    </row>
    <row r="75" spans="1:6" x14ac:dyDescent="0.2">
      <c r="A75" s="49" t="s">
        <v>50</v>
      </c>
      <c r="B75" s="50" t="s">
        <v>51</v>
      </c>
      <c r="C75" s="80">
        <f t="shared" ref="C75:E77" si="2">C76</f>
        <v>400</v>
      </c>
      <c r="D75" s="80">
        <f t="shared" si="2"/>
        <v>400</v>
      </c>
      <c r="E75" s="80">
        <f t="shared" si="2"/>
        <v>288.58</v>
      </c>
      <c r="F75" s="81">
        <f>(E75*100)/D75</f>
        <v>72.144999999999996</v>
      </c>
    </row>
    <row r="76" spans="1:6" x14ac:dyDescent="0.2">
      <c r="A76" s="51" t="s">
        <v>64</v>
      </c>
      <c r="B76" s="52" t="s">
        <v>65</v>
      </c>
      <c r="C76" s="82">
        <f t="shared" si="2"/>
        <v>400</v>
      </c>
      <c r="D76" s="82">
        <f t="shared" si="2"/>
        <v>400</v>
      </c>
      <c r="E76" s="82">
        <f t="shared" si="2"/>
        <v>288.58</v>
      </c>
      <c r="F76" s="81">
        <f>(E76*100)/D76</f>
        <v>72.144999999999996</v>
      </c>
    </row>
    <row r="77" spans="1:6" x14ac:dyDescent="0.2">
      <c r="A77" s="53" t="s">
        <v>66</v>
      </c>
      <c r="B77" s="54" t="s">
        <v>67</v>
      </c>
      <c r="C77" s="83">
        <f t="shared" si="2"/>
        <v>400</v>
      </c>
      <c r="D77" s="83">
        <f t="shared" si="2"/>
        <v>400</v>
      </c>
      <c r="E77" s="83">
        <f t="shared" si="2"/>
        <v>288.58</v>
      </c>
      <c r="F77" s="83">
        <f>(E77*100)/D77</f>
        <v>72.144999999999996</v>
      </c>
    </row>
    <row r="78" spans="1:6" x14ac:dyDescent="0.2">
      <c r="A78" s="55" t="s">
        <v>68</v>
      </c>
      <c r="B78" s="56" t="s">
        <v>69</v>
      </c>
      <c r="C78" s="84">
        <v>400</v>
      </c>
      <c r="D78" s="84">
        <v>400</v>
      </c>
      <c r="E78" s="84">
        <v>288.58</v>
      </c>
      <c r="F78" s="84"/>
    </row>
    <row r="79" spans="1:6" x14ac:dyDescent="0.2">
      <c r="A79" s="48" t="s">
        <v>198</v>
      </c>
      <c r="B79" s="48" t="s">
        <v>207</v>
      </c>
      <c r="C79" s="78">
        <f t="shared" ref="C79:E82" si="3">C80</f>
        <v>0</v>
      </c>
      <c r="D79" s="78">
        <f t="shared" si="3"/>
        <v>0</v>
      </c>
      <c r="E79" s="78">
        <f t="shared" si="3"/>
        <v>43.34</v>
      </c>
      <c r="F79" s="79" t="e">
        <f>(E79*100)/D79</f>
        <v>#DIV/0!</v>
      </c>
    </row>
    <row r="80" spans="1:6" x14ac:dyDescent="0.2">
      <c r="A80" s="49" t="s">
        <v>78</v>
      </c>
      <c r="B80" s="50" t="s">
        <v>79</v>
      </c>
      <c r="C80" s="80">
        <f t="shared" si="3"/>
        <v>0</v>
      </c>
      <c r="D80" s="80">
        <f t="shared" si="3"/>
        <v>0</v>
      </c>
      <c r="E80" s="80">
        <f t="shared" si="3"/>
        <v>43.34</v>
      </c>
      <c r="F80" s="81" t="e">
        <f>(E80*100)/D80</f>
        <v>#DIV/0!</v>
      </c>
    </row>
    <row r="81" spans="1:6" x14ac:dyDescent="0.2">
      <c r="A81" s="51" t="s">
        <v>95</v>
      </c>
      <c r="B81" s="52" t="s">
        <v>96</v>
      </c>
      <c r="C81" s="82">
        <f t="shared" si="3"/>
        <v>0</v>
      </c>
      <c r="D81" s="82">
        <f t="shared" si="3"/>
        <v>0</v>
      </c>
      <c r="E81" s="82">
        <f t="shared" si="3"/>
        <v>43.34</v>
      </c>
      <c r="F81" s="81" t="e">
        <f>(E81*100)/D81</f>
        <v>#DIV/0!</v>
      </c>
    </row>
    <row r="82" spans="1:6" x14ac:dyDescent="0.2">
      <c r="A82" s="53" t="s">
        <v>119</v>
      </c>
      <c r="B82" s="54" t="s">
        <v>120</v>
      </c>
      <c r="C82" s="83">
        <f t="shared" si="3"/>
        <v>0</v>
      </c>
      <c r="D82" s="83">
        <f t="shared" si="3"/>
        <v>0</v>
      </c>
      <c r="E82" s="83">
        <f t="shared" si="3"/>
        <v>43.34</v>
      </c>
      <c r="F82" s="83" t="e">
        <f>(E82*100)/D82</f>
        <v>#DIV/0!</v>
      </c>
    </row>
    <row r="83" spans="1:6" x14ac:dyDescent="0.2">
      <c r="A83" s="55" t="s">
        <v>129</v>
      </c>
      <c r="B83" s="56" t="s">
        <v>130</v>
      </c>
      <c r="C83" s="84">
        <v>0</v>
      </c>
      <c r="D83" s="84">
        <v>0</v>
      </c>
      <c r="E83" s="84">
        <v>43.34</v>
      </c>
      <c r="F83" s="84"/>
    </row>
    <row r="84" spans="1:6" x14ac:dyDescent="0.2">
      <c r="A84" s="49" t="s">
        <v>50</v>
      </c>
      <c r="B84" s="50" t="s">
        <v>51</v>
      </c>
      <c r="C84" s="80">
        <f t="shared" ref="C84:E86" si="4">C85</f>
        <v>0</v>
      </c>
      <c r="D84" s="80">
        <f t="shared" si="4"/>
        <v>0</v>
      </c>
      <c r="E84" s="80">
        <f t="shared" si="4"/>
        <v>43.34</v>
      </c>
      <c r="F84" s="81" t="e">
        <f>(E84*100)/D84</f>
        <v>#DIV/0!</v>
      </c>
    </row>
    <row r="85" spans="1:6" x14ac:dyDescent="0.2">
      <c r="A85" s="51" t="s">
        <v>58</v>
      </c>
      <c r="B85" s="52" t="s">
        <v>59</v>
      </c>
      <c r="C85" s="82">
        <f t="shared" si="4"/>
        <v>0</v>
      </c>
      <c r="D85" s="82">
        <f t="shared" si="4"/>
        <v>0</v>
      </c>
      <c r="E85" s="82">
        <f t="shared" si="4"/>
        <v>43.34</v>
      </c>
      <c r="F85" s="81" t="e">
        <f>(E85*100)/D85</f>
        <v>#DIV/0!</v>
      </c>
    </row>
    <row r="86" spans="1:6" x14ac:dyDescent="0.2">
      <c r="A86" s="53" t="s">
        <v>60</v>
      </c>
      <c r="B86" s="54" t="s">
        <v>61</v>
      </c>
      <c r="C86" s="83">
        <f t="shared" si="4"/>
        <v>0</v>
      </c>
      <c r="D86" s="83">
        <f t="shared" si="4"/>
        <v>0</v>
      </c>
      <c r="E86" s="83">
        <f t="shared" si="4"/>
        <v>43.34</v>
      </c>
      <c r="F86" s="83" t="e">
        <f>(E86*100)/D86</f>
        <v>#DIV/0!</v>
      </c>
    </row>
    <row r="87" spans="1:6" x14ac:dyDescent="0.2">
      <c r="A87" s="55" t="s">
        <v>62</v>
      </c>
      <c r="B87" s="56" t="s">
        <v>63</v>
      </c>
      <c r="C87" s="84">
        <v>0</v>
      </c>
      <c r="D87" s="84">
        <v>0</v>
      </c>
      <c r="E87" s="84">
        <v>43.34</v>
      </c>
      <c r="F87" s="84"/>
    </row>
    <row r="88" spans="1:6" x14ac:dyDescent="0.2">
      <c r="A88" s="48" t="s">
        <v>199</v>
      </c>
      <c r="B88" s="48" t="s">
        <v>208</v>
      </c>
      <c r="C88" s="78"/>
      <c r="D88" s="78"/>
      <c r="E88" s="78"/>
      <c r="F88" s="79" t="e">
        <f>(E88*100)/D88</f>
        <v>#DIV/0!</v>
      </c>
    </row>
    <row r="89" spans="1:6" x14ac:dyDescent="0.2">
      <c r="A89" s="49" t="s">
        <v>50</v>
      </c>
      <c r="B89" s="50" t="s">
        <v>51</v>
      </c>
      <c r="C89" s="80">
        <f t="shared" ref="C89:E91" si="5">C90</f>
        <v>0</v>
      </c>
      <c r="D89" s="80">
        <f t="shared" si="5"/>
        <v>0</v>
      </c>
      <c r="E89" s="80">
        <f t="shared" si="5"/>
        <v>0</v>
      </c>
      <c r="F89" s="81" t="e">
        <f>(E89*100)/D89</f>
        <v>#DIV/0!</v>
      </c>
    </row>
    <row r="90" spans="1:6" x14ac:dyDescent="0.2">
      <c r="A90" s="51" t="s">
        <v>52</v>
      </c>
      <c r="B90" s="52" t="s">
        <v>53</v>
      </c>
      <c r="C90" s="82">
        <f t="shared" si="5"/>
        <v>0</v>
      </c>
      <c r="D90" s="82">
        <f t="shared" si="5"/>
        <v>0</v>
      </c>
      <c r="E90" s="82">
        <f t="shared" si="5"/>
        <v>0</v>
      </c>
      <c r="F90" s="81" t="e">
        <f>(E90*100)/D90</f>
        <v>#DIV/0!</v>
      </c>
    </row>
    <row r="91" spans="1:6" ht="25.5" x14ac:dyDescent="0.2">
      <c r="A91" s="53" t="s">
        <v>54</v>
      </c>
      <c r="B91" s="54" t="s">
        <v>55</v>
      </c>
      <c r="C91" s="83">
        <f t="shared" si="5"/>
        <v>0</v>
      </c>
      <c r="D91" s="83">
        <f t="shared" si="5"/>
        <v>0</v>
      </c>
      <c r="E91" s="83">
        <f t="shared" si="5"/>
        <v>0</v>
      </c>
      <c r="F91" s="83" t="e">
        <f>(E91*100)/D91</f>
        <v>#DIV/0!</v>
      </c>
    </row>
    <row r="92" spans="1:6" ht="25.5" x14ac:dyDescent="0.2">
      <c r="A92" s="55" t="s">
        <v>56</v>
      </c>
      <c r="B92" s="56" t="s">
        <v>57</v>
      </c>
      <c r="C92" s="84">
        <v>0</v>
      </c>
      <c r="D92" s="84">
        <v>0</v>
      </c>
      <c r="E92" s="84">
        <v>0</v>
      </c>
      <c r="F92" s="84"/>
    </row>
    <row r="93" spans="1:6" ht="38.25" x14ac:dyDescent="0.2">
      <c r="A93" s="47" t="s">
        <v>209</v>
      </c>
      <c r="B93" s="47" t="s">
        <v>210</v>
      </c>
      <c r="C93" s="47" t="s">
        <v>43</v>
      </c>
      <c r="D93" s="47" t="s">
        <v>202</v>
      </c>
      <c r="E93" s="47" t="s">
        <v>203</v>
      </c>
      <c r="F93" s="47" t="s">
        <v>204</v>
      </c>
    </row>
    <row r="94" spans="1:6" x14ac:dyDescent="0.2">
      <c r="A94" s="48" t="s">
        <v>197</v>
      </c>
      <c r="B94" s="48" t="s">
        <v>205</v>
      </c>
      <c r="C94" s="78">
        <f t="shared" ref="C94:E97" si="6">C95</f>
        <v>7900</v>
      </c>
      <c r="D94" s="78">
        <f t="shared" si="6"/>
        <v>4000</v>
      </c>
      <c r="E94" s="78">
        <f t="shared" si="6"/>
        <v>2836.89</v>
      </c>
      <c r="F94" s="79">
        <f>(E94*100)/D94</f>
        <v>70.922250000000005</v>
      </c>
    </row>
    <row r="95" spans="1:6" x14ac:dyDescent="0.2">
      <c r="A95" s="49" t="s">
        <v>78</v>
      </c>
      <c r="B95" s="50" t="s">
        <v>79</v>
      </c>
      <c r="C95" s="80">
        <f t="shared" si="6"/>
        <v>7900</v>
      </c>
      <c r="D95" s="80">
        <f t="shared" si="6"/>
        <v>4000</v>
      </c>
      <c r="E95" s="80">
        <f t="shared" si="6"/>
        <v>2836.89</v>
      </c>
      <c r="F95" s="81">
        <f>(E95*100)/D95</f>
        <v>70.922250000000005</v>
      </c>
    </row>
    <row r="96" spans="1:6" x14ac:dyDescent="0.2">
      <c r="A96" s="51" t="s">
        <v>95</v>
      </c>
      <c r="B96" s="52" t="s">
        <v>96</v>
      </c>
      <c r="C96" s="82">
        <f t="shared" si="6"/>
        <v>7900</v>
      </c>
      <c r="D96" s="82">
        <f t="shared" si="6"/>
        <v>4000</v>
      </c>
      <c r="E96" s="82">
        <f t="shared" si="6"/>
        <v>2836.89</v>
      </c>
      <c r="F96" s="81">
        <f>(E96*100)/D96</f>
        <v>70.922250000000005</v>
      </c>
    </row>
    <row r="97" spans="1:6" x14ac:dyDescent="0.2">
      <c r="A97" s="53" t="s">
        <v>119</v>
      </c>
      <c r="B97" s="54" t="s">
        <v>120</v>
      </c>
      <c r="C97" s="83">
        <f t="shared" si="6"/>
        <v>7900</v>
      </c>
      <c r="D97" s="83">
        <f t="shared" si="6"/>
        <v>4000</v>
      </c>
      <c r="E97" s="83">
        <f t="shared" si="6"/>
        <v>2836.89</v>
      </c>
      <c r="F97" s="83">
        <f>(E97*100)/D97</f>
        <v>70.922250000000005</v>
      </c>
    </row>
    <row r="98" spans="1:6" x14ac:dyDescent="0.2">
      <c r="A98" s="55" t="s">
        <v>121</v>
      </c>
      <c r="B98" s="56" t="s">
        <v>122</v>
      </c>
      <c r="C98" s="84">
        <v>7900</v>
      </c>
      <c r="D98" s="84">
        <v>4000</v>
      </c>
      <c r="E98" s="84">
        <v>2836.89</v>
      </c>
      <c r="F98" s="84"/>
    </row>
    <row r="99" spans="1:6" x14ac:dyDescent="0.2">
      <c r="A99" s="49" t="s">
        <v>50</v>
      </c>
      <c r="B99" s="50" t="s">
        <v>51</v>
      </c>
      <c r="C99" s="80">
        <f t="shared" ref="C99:E101" si="7">C100</f>
        <v>7900</v>
      </c>
      <c r="D99" s="80">
        <f t="shared" si="7"/>
        <v>4000</v>
      </c>
      <c r="E99" s="80">
        <f t="shared" si="7"/>
        <v>2836.89</v>
      </c>
      <c r="F99" s="81">
        <f>(E99*100)/D99</f>
        <v>70.922250000000005</v>
      </c>
    </row>
    <row r="100" spans="1:6" x14ac:dyDescent="0.2">
      <c r="A100" s="51" t="s">
        <v>70</v>
      </c>
      <c r="B100" s="52" t="s">
        <v>71</v>
      </c>
      <c r="C100" s="82">
        <f t="shared" si="7"/>
        <v>7900</v>
      </c>
      <c r="D100" s="82">
        <f t="shared" si="7"/>
        <v>4000</v>
      </c>
      <c r="E100" s="82">
        <f t="shared" si="7"/>
        <v>2836.89</v>
      </c>
      <c r="F100" s="81">
        <f>(E100*100)/D100</f>
        <v>70.922250000000005</v>
      </c>
    </row>
    <row r="101" spans="1:6" ht="25.5" x14ac:dyDescent="0.2">
      <c r="A101" s="53" t="s">
        <v>72</v>
      </c>
      <c r="B101" s="54" t="s">
        <v>73</v>
      </c>
      <c r="C101" s="83">
        <f t="shared" si="7"/>
        <v>7900</v>
      </c>
      <c r="D101" s="83">
        <f t="shared" si="7"/>
        <v>4000</v>
      </c>
      <c r="E101" s="83">
        <f t="shared" si="7"/>
        <v>2836.89</v>
      </c>
      <c r="F101" s="83">
        <f>(E101*100)/D101</f>
        <v>70.922250000000005</v>
      </c>
    </row>
    <row r="102" spans="1:6" x14ac:dyDescent="0.2">
      <c r="A102" s="55" t="s">
        <v>74</v>
      </c>
      <c r="B102" s="56" t="s">
        <v>75</v>
      </c>
      <c r="C102" s="84">
        <v>7900</v>
      </c>
      <c r="D102" s="84">
        <v>4000</v>
      </c>
      <c r="E102" s="84">
        <v>2836.89</v>
      </c>
      <c r="F102" s="84"/>
    </row>
    <row r="103" spans="1:6" s="57" customFormat="1" x14ac:dyDescent="0.2"/>
    <row r="104" spans="1:6" s="57" customFormat="1" x14ac:dyDescent="0.2"/>
    <row r="105" spans="1:6" s="57" customFormat="1" x14ac:dyDescent="0.2"/>
    <row r="106" spans="1:6" s="57" customFormat="1" x14ac:dyDescent="0.2"/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s="57" customFormat="1" x14ac:dyDescent="0.2"/>
    <row r="1241" spans="1:3" s="57" customFormat="1" x14ac:dyDescent="0.2"/>
    <row r="1242" spans="1:3" s="57" customFormat="1" x14ac:dyDescent="0.2"/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Gregurin</cp:lastModifiedBy>
  <cp:lastPrinted>2023-07-24T12:33:14Z</cp:lastPrinted>
  <dcterms:created xsi:type="dcterms:W3CDTF">2022-08-12T12:51:27Z</dcterms:created>
  <dcterms:modified xsi:type="dcterms:W3CDTF">2025-03-14T11:42:19Z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