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48" i="15"/>
  <c r="E48" i="15"/>
  <c r="D48" i="15"/>
  <c r="C48" i="15"/>
  <c r="F47" i="15"/>
  <c r="E47" i="15"/>
  <c r="D47" i="15"/>
  <c r="C47" i="15"/>
  <c r="F46" i="15"/>
  <c r="E46" i="15"/>
  <c r="D46" i="15"/>
  <c r="C46" i="15"/>
  <c r="F44" i="15"/>
  <c r="E44" i="15"/>
  <c r="D44" i="15"/>
  <c r="C44" i="15"/>
  <c r="F43" i="15"/>
  <c r="E43" i="15"/>
  <c r="D43" i="15"/>
  <c r="C43" i="15"/>
  <c r="F40" i="15"/>
  <c r="E40" i="15"/>
  <c r="D40" i="15"/>
  <c r="C40" i="15"/>
  <c r="F31" i="15"/>
  <c r="E31" i="15"/>
  <c r="D31" i="15"/>
  <c r="C31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J60" i="3"/>
  <c r="I60" i="3"/>
  <c r="H60" i="3"/>
  <c r="G60" i="3"/>
  <c r="L59" i="3"/>
  <c r="K59" i="3"/>
  <c r="L58" i="3"/>
  <c r="K58" i="3"/>
  <c r="J58" i="3"/>
  <c r="I58" i="3"/>
  <c r="H58" i="3"/>
  <c r="G58" i="3"/>
  <c r="L57" i="3"/>
  <c r="K57" i="3"/>
  <c r="J57" i="3"/>
  <c r="I57" i="3"/>
  <c r="H57" i="3"/>
  <c r="G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L36" i="3"/>
  <c r="K36" i="3"/>
  <c r="J36" i="3"/>
  <c r="I36" i="3"/>
  <c r="H36" i="3"/>
  <c r="G36" i="3"/>
  <c r="L35" i="3"/>
  <c r="K35" i="3"/>
  <c r="J35" i="3"/>
  <c r="I35" i="3"/>
  <c r="H35" i="3"/>
  <c r="G35" i="3"/>
  <c r="L34" i="3"/>
  <c r="K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<sst xmlns="http://schemas.openxmlformats.org/spreadsheetml/2006/main" count="351" uniqueCount="166">
  <si>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</si>
  <si>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</si>
  <si>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</si>
  <si>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</si>
  <si>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</si>
  <si>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</si>
  <si>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</si>
  <si>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</si>
  <si>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</si>
  <si>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</si>
  <si>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</si>
  <si>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</si>
  <si>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</si>
  <si>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</si>
  <si>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</si>
  <si>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</si>
  <si>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</si>
  <si>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</si>
  <si>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</si>
  <si>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</si>
  <si>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</si>
  <si>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</si>
  <si>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</si>
  <si>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</si>
  <si>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</si>
  <si>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</si>
  <si>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</si>
  <si>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</si>
  <si>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</si>
  <si>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</si>
  <si>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</si>
  <si>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</si>
  <si>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</si>
  <si>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</si>
  <si>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</si>
  <si>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</si>
  <si>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</si>
  <si>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</si>
  <si>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</si>
  <si>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</si>
  <si>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</si>
  <si>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</si>
  <si>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</si>
  <si>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</si>
  <si>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</si>
  <si>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</si>
  <si>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</si>
  <si>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</si>
  <si>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</si>
  <si>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</si>
  <si>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</si>
  <si>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</si>
  <si>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</si>
  <si>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</si>
  <si>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</si>
  <si>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</si>
  <si>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</si>
  <si>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</si>
  <si>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</si>
  <si>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</si>
  <si>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</si>
  <si>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</si>
  <si>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</si>
  <si>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</si>
  <si>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</si>
  <si>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</si>
  <si>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</si>
  <si>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</si>
  <si>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</si>
  <si>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</si>
  <si>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</si>
  <si>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</si>
  <si>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</si>
  <si>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</si>
  <si>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</si>
  <si>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</si>
  <si>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</si>
  <si>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</si>
  <si>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</si>
  <si>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</si>
  <si>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</si>
  <si>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</si>
  <si>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</si>
  <si>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</si>
  <si>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</si>
  <si>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</si>
  <si>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</si>
  <si>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</si>
  <si>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</si>
  <si>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</si>
  <si>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</si>
  <si>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</si>
  <si>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</si>
  <si>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</si>
  <si>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</si>
  <si>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</si>
  <si>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</si>
  <si>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</si>
  <si>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</si>
  <si>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</si>
  <si>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</si>
  <si>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</si>
  <si>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</si>
  <si>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</si>
  <si>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</si>
  <si>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</si>
  <si>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</si>
  <si>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</si>
  <si>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</si>
  <si>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</si>
  <si>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</si>
  <si>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</si>
  <si>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</si>
  <si>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</si>
  <si>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</si>
  <si>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</si>
  <si>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</si>
  <si>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</si>
  <si>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</si>
  <si>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</si>
  <si>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</si>
  <si>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3238</t>
  </si>
  <si>
    <t>RAČUNALNE USLUGE</t>
  </si>
  <si>
    <t>3239</t>
  </si>
  <si>
    <t>OSTALE USLUGE</t>
  </si>
  <si>
    <t>329</t>
  </si>
  <si>
    <t>OSTALI NESPOMENUTI RASHODI POSLOVANJA</t>
  </si>
  <si>
    <t>3293</t>
  </si>
  <si>
    <t>REPREZENTACIJA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</si>
  <si>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</si>
  <si>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</si>
  <si>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</si>
  <si>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</si>
  <si>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</si>
  <si>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</si>
  <si>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</si>
  <si>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</si>
  <si>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</si>
  <si>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</si>
  <si>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</si>
  <si>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</si>
  <si>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</si>
  <si>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</si>
  <si>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</si>
  <si>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</si>
  <si>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</si>
  <si>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</si>
  <si>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</si>
  <si>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</si>
  <si>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</si>
  <si>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</si>
  <si>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</si>
  <si>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</si>
  <si>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70 Trgovački sudovi</t>
  </si>
  <si>
    <t>50598 DUBROVNIK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</si>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</sst>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8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9" t="s">
        <v>8</v>
      </c>
      <c r="C10" s="101"/>
      <c r="D10" s="101"/>
      <c r="E10" s="101"/>
      <c r="F10" s="97"/>
      <c r="G10" s="85">
        <v>396970.8</v>
      </c>
      <c r="H10" s="86">
        <v>450056</v>
      </c>
      <c r="I10" s="86">
        <v>495156</v>
      </c>
      <c r="J10" s="86">
        <v>490308.47</v>
      </c>
      <c r="K10" s="86"/>
      <c r="L10" s="86"/>
    </row>
    <row r="11" spans="2:13" ht="14.45" x14ac:dyDescent="0.3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107" t="s">
        <v>0</v>
      </c>
      <c r="C12" s="99"/>
      <c r="D12" s="99"/>
      <c r="E12" s="99"/>
      <c r="F12" s="108"/>
      <c r="G12" s="87">
        <f>G10+G11</f>
        <v>396970.8</v>
      </c>
      <c r="H12" s="87">
        <f t="shared" ref="H12:J12" si="0">H10+H11</f>
        <v>450056</v>
      </c>
      <c r="I12" s="87">
        <f t="shared" si="0"/>
        <v>495156</v>
      </c>
      <c r="J12" s="87">
        <f t="shared" si="0"/>
        <v>490308.47</v>
      </c>
      <c r="K12" s="88">
        <f>J12/G12*100</f>
        <v>123.512477492047</v>
      </c>
      <c r="L12" s="88">
        <f>J12/I12*100</f>
        <v>99.021009540427599</v>
      </c>
    </row>
    <row r="13" spans="2:13" ht="14.45" x14ac:dyDescent="0.3">
      <c r="B13" s="100" t="s">
        <v>9</v>
      </c>
      <c r="C13" s="101"/>
      <c r="D13" s="101"/>
      <c r="E13" s="101"/>
      <c r="F13" s="101"/>
      <c r="G13" s="89">
        <v>396970.8</v>
      </c>
      <c r="H13" s="86">
        <v>449957</v>
      </c>
      <c r="I13" s="86">
        <v>495057</v>
      </c>
      <c r="J13" s="86">
        <v>489795.84000000003</v>
      </c>
      <c r="K13" s="86"/>
      <c r="L13" s="86"/>
    </row>
    <row r="14" spans="2:13" ht="14.45" x14ac:dyDescent="0.3">
      <c r="B14" s="96" t="s">
        <v>10</v>
      </c>
      <c r="C14" s="97"/>
      <c r="D14" s="97"/>
      <c r="E14" s="97"/>
      <c r="F14" s="97"/>
      <c r="G14" s="85">
        <v>0</v>
      </c>
      <c r="H14" s="86">
        <v>99</v>
      </c>
      <c r="I14" s="86">
        <v>99</v>
      </c>
      <c r="J14" s="86">
        <v>0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396970.8</v>
      </c>
      <c r="H15" s="87">
        <f t="shared" ref="H15:J15" si="1">H13+H14</f>
        <v>450056</v>
      </c>
      <c r="I15" s="87">
        <f t="shared" si="1"/>
        <v>495156</v>
      </c>
      <c r="J15" s="87">
        <f t="shared" si="1"/>
        <v>489795.84000000003</v>
      </c>
      <c r="K15" s="88">
        <f>J15/G15*100</f>
        <v>123.38334204934</v>
      </c>
      <c r="L15" s="88">
        <f>J15/I15*100</f>
        <v>98.917480551583807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512.62999999994645</v>
      </c>
      <c r="K16" s="88" t="e">
        <f>J16/G16*100</f>
        <v>#DIV/0!</v>
      </c>
      <c r="L16" s="88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9" t="s">
        <v>5</v>
      </c>
      <c r="C24" s="101"/>
      <c r="D24" s="101"/>
      <c r="E24" s="101"/>
      <c r="F24" s="101"/>
      <c r="G24" s="89">
        <v>4.51</v>
      </c>
      <c r="H24" s="86">
        <v>0</v>
      </c>
      <c r="I24" s="86">
        <v>0</v>
      </c>
      <c r="J24" s="86">
        <v>7.41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-7.41</v>
      </c>
      <c r="H25" s="86">
        <v>0</v>
      </c>
      <c r="I25" s="86">
        <v>0</v>
      </c>
      <c r="J25" s="86">
        <v>-520.04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02" t="s">
        <v>29</v>
      </c>
      <c r="C26" s="103"/>
      <c r="D26" s="103"/>
      <c r="E26" s="103"/>
      <c r="F26" s="104"/>
      <c r="G26" s="94">
        <f>G24+G25</f>
        <v>-2.9000000000000004</v>
      </c>
      <c r="H26" s="94">
        <f t="shared" ref="H26:J26" si="4">H24+H25</f>
        <v>0</v>
      </c>
      <c r="I26" s="94">
        <f t="shared" si="4"/>
        <v>0</v>
      </c>
      <c r="J26" s="94">
        <f t="shared" si="4"/>
        <v>-512.63</v>
      </c>
      <c r="K26" s="93">
        <f>J26/G26*100</f>
        <v>17676.896551724134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-2.9000000000000004</v>
      </c>
      <c r="H27" s="94">
        <f t="shared" ref="H27:J27" si="5">H16+H26</f>
        <v>0</v>
      </c>
      <c r="I27" s="94">
        <f t="shared" si="5"/>
        <v>0</v>
      </c>
      <c r="J27" s="94">
        <f t="shared" si="5"/>
        <v>-5.354650056688115E-11</v>
      </c>
      <c r="K27" s="93">
        <f>J27/G27*100</f>
        <v>1.8464310540303843E-9</v>
      </c>
      <c r="L27" s="93" t="e">
        <f>J27/I27*100</f>
        <v>#DIV/0!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64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396970.8</v>
      </c>
      <c r="H10" s="65">
        <f>H11</f>
        <v>450056</v>
      </c>
      <c r="I10" s="65">
        <f>I11</f>
        <v>495156</v>
      </c>
      <c r="J10" s="65">
        <f>J11</f>
        <v>490308.47000000003</v>
      </c>
      <c r="K10" s="69">
        <f t="shared" ref="K10:K21" si="0">(J10*100)/G10</f>
        <v>123.51247749204728</v>
      </c>
      <c r="L10" s="69">
        <f t="shared" ref="L10:L21" si="1">(J10*100)/I10</f>
        <v>99.02100954042767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396970.8</v>
      </c>
      <c r="H11" s="65">
        <f>H12+H15+H18</f>
        <v>450056</v>
      </c>
      <c r="I11" s="65">
        <f>I12+I15+I18</f>
        <v>495156</v>
      </c>
      <c r="J11" s="65">
        <f>J12+J15+J18</f>
        <v>490308.47000000003</v>
      </c>
      <c r="K11" s="65">
        <f t="shared" si="0"/>
        <v>123.51247749204728</v>
      </c>
      <c r="L11" s="65">
        <f t="shared" si="1"/>
        <v>99.02100954042767</v>
      </c>
    </row>
    <row r="12" spans="2:12" ht="14.45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ht="14.45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534.47</v>
      </c>
      <c r="H15" s="65">
        <f t="shared" si="3"/>
        <v>332</v>
      </c>
      <c r="I15" s="65">
        <f t="shared" si="3"/>
        <v>332</v>
      </c>
      <c r="J15" s="65">
        <f t="shared" si="3"/>
        <v>612.63</v>
      </c>
      <c r="K15" s="65">
        <f t="shared" si="0"/>
        <v>114.62383295601249</v>
      </c>
      <c r="L15" s="65">
        <f t="shared" si="1"/>
        <v>184.52710843373495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534.47</v>
      </c>
      <c r="H16" s="65">
        <f t="shared" si="3"/>
        <v>332</v>
      </c>
      <c r="I16" s="65">
        <f t="shared" si="3"/>
        <v>332</v>
      </c>
      <c r="J16" s="65">
        <f t="shared" si="3"/>
        <v>612.63</v>
      </c>
      <c r="K16" s="65">
        <f t="shared" si="0"/>
        <v>114.62383295601249</v>
      </c>
      <c r="L16" s="65">
        <f t="shared" si="1"/>
        <v>184.52710843373495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534.47</v>
      </c>
      <c r="H17" s="66">
        <v>332</v>
      </c>
      <c r="I17" s="66">
        <v>332</v>
      </c>
      <c r="J17" s="66">
        <v>612.63</v>
      </c>
      <c r="K17" s="66">
        <f t="shared" si="0"/>
        <v>114.62383295601249</v>
      </c>
      <c r="L17" s="66">
        <f t="shared" si="1"/>
        <v>184.52710843373495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396436.33</v>
      </c>
      <c r="H18" s="65">
        <f>H19</f>
        <v>449724</v>
      </c>
      <c r="I18" s="65">
        <f>I19</f>
        <v>494824</v>
      </c>
      <c r="J18" s="65">
        <f>J19</f>
        <v>489695.84</v>
      </c>
      <c r="K18" s="65">
        <f t="shared" si="0"/>
        <v>123.5244610401877</v>
      </c>
      <c r="L18" s="65">
        <f t="shared" si="1"/>
        <v>98.963639597109278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396436.33</v>
      </c>
      <c r="H19" s="65">
        <f>H20+H21</f>
        <v>449724</v>
      </c>
      <c r="I19" s="65">
        <f>I20+I21</f>
        <v>494824</v>
      </c>
      <c r="J19" s="65">
        <f>J20+J21</f>
        <v>489695.84</v>
      </c>
      <c r="K19" s="65">
        <f t="shared" si="0"/>
        <v>123.5244610401877</v>
      </c>
      <c r="L19" s="65">
        <f t="shared" si="1"/>
        <v>98.963639597109278</v>
      </c>
    </row>
    <row r="20" spans="2:12" ht="14.45" x14ac:dyDescent="0.3">
      <c r="B20" s="66"/>
      <c r="C20" s="66"/>
      <c r="D20" s="66"/>
      <c r="E20" s="66" t="s">
        <v>68</v>
      </c>
      <c r="F20" s="66" t="s">
        <v>69</v>
      </c>
      <c r="G20" s="66">
        <v>396436.33</v>
      </c>
      <c r="H20" s="66">
        <v>449724</v>
      </c>
      <c r="I20" s="66">
        <v>494824</v>
      </c>
      <c r="J20" s="66">
        <v>489695.84</v>
      </c>
      <c r="K20" s="66">
        <f t="shared" si="0"/>
        <v>123.5244610401877</v>
      </c>
      <c r="L20" s="66">
        <f t="shared" si="1"/>
        <v>98.963639597109278</v>
      </c>
    </row>
    <row r="21" spans="2:12" ht="14.45" x14ac:dyDescent="0.3">
      <c r="B21" s="66"/>
      <c r="C21" s="66"/>
      <c r="D21" s="66"/>
      <c r="E21" s="66" t="s">
        <v>70</v>
      </c>
      <c r="F21" s="66" t="s">
        <v>71</v>
      </c>
      <c r="G21" s="66">
        <v>0</v>
      </c>
      <c r="H21" s="66">
        <v>0</v>
      </c>
      <c r="I21" s="66">
        <v>0</v>
      </c>
      <c r="J21" s="66">
        <v>0</v>
      </c>
      <c r="K21" s="66" t="e">
        <f t="shared" si="0"/>
        <v>#DIV/0!</v>
      </c>
      <c r="L21" s="66" t="e">
        <f t="shared" si="1"/>
        <v>#DIV/0!</v>
      </c>
    </row>
    <row r="22" spans="2:12" ht="14.45" x14ac:dyDescent="0.3">
      <c r="F22" s="35"/>
    </row>
    <row r="23" spans="2:12" ht="14.45" x14ac:dyDescent="0.3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ht="14.45" x14ac:dyDescent="0.3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ht="14.45" x14ac:dyDescent="0.3">
      <c r="B26" s="65"/>
      <c r="C26" s="66"/>
      <c r="D26" s="67"/>
      <c r="E26" s="68"/>
      <c r="F26" s="8" t="s">
        <v>21</v>
      </c>
      <c r="G26" s="65">
        <f>G27+G60</f>
        <v>396970.80000000005</v>
      </c>
      <c r="H26" s="65">
        <f>H27+H60</f>
        <v>450056</v>
      </c>
      <c r="I26" s="65">
        <f>I27+I60</f>
        <v>495156</v>
      </c>
      <c r="J26" s="65">
        <f>J27+J60</f>
        <v>489795.84000000003</v>
      </c>
      <c r="K26" s="70">
        <f t="shared" ref="K26:K63" si="4">(J26*100)/G26</f>
        <v>123.38334204933963</v>
      </c>
      <c r="L26" s="70">
        <f t="shared" ref="L26:L63" si="5">(J26*100)/I26</f>
        <v>98.917480551583736</v>
      </c>
    </row>
    <row r="27" spans="2:12" ht="14.45" x14ac:dyDescent="0.3">
      <c r="B27" s="65" t="s">
        <v>72</v>
      </c>
      <c r="C27" s="65"/>
      <c r="D27" s="65"/>
      <c r="E27" s="65"/>
      <c r="F27" s="65" t="s">
        <v>73</v>
      </c>
      <c r="G27" s="65">
        <f>G28+G35+G57</f>
        <v>396970.80000000005</v>
      </c>
      <c r="H27" s="65">
        <f>H28+H35+H57</f>
        <v>449957</v>
      </c>
      <c r="I27" s="65">
        <f>I28+I35+I57</f>
        <v>495057</v>
      </c>
      <c r="J27" s="65">
        <f>J28+J35+J57</f>
        <v>489795.84000000003</v>
      </c>
      <c r="K27" s="65">
        <f t="shared" si="4"/>
        <v>123.38334204933963</v>
      </c>
      <c r="L27" s="65">
        <f t="shared" si="5"/>
        <v>98.937261769856804</v>
      </c>
    </row>
    <row r="28" spans="2:12" ht="14.45" x14ac:dyDescent="0.3">
      <c r="B28" s="65"/>
      <c r="C28" s="65" t="s">
        <v>74</v>
      </c>
      <c r="D28" s="65"/>
      <c r="E28" s="65"/>
      <c r="F28" s="65" t="s">
        <v>75</v>
      </c>
      <c r="G28" s="65">
        <f>G29+G31+G33</f>
        <v>344466.85000000003</v>
      </c>
      <c r="H28" s="65">
        <f>H29+H31+H33</f>
        <v>384324</v>
      </c>
      <c r="I28" s="65">
        <f>I29+I31+I33</f>
        <v>440824</v>
      </c>
      <c r="J28" s="65">
        <f>J29+J31+J33</f>
        <v>437339.15</v>
      </c>
      <c r="K28" s="65">
        <f t="shared" si="4"/>
        <v>126.9611720256971</v>
      </c>
      <c r="L28" s="65">
        <f t="shared" si="5"/>
        <v>99.209469085167783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285925.82</v>
      </c>
      <c r="H29" s="65">
        <f>H30</f>
        <v>316208</v>
      </c>
      <c r="I29" s="65">
        <f>I30</f>
        <v>362708</v>
      </c>
      <c r="J29" s="65">
        <f>J30</f>
        <v>361817.01</v>
      </c>
      <c r="K29" s="65">
        <f t="shared" si="4"/>
        <v>126.54226540296361</v>
      </c>
      <c r="L29" s="65">
        <f t="shared" si="5"/>
        <v>99.754350607099923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285925.82</v>
      </c>
      <c r="H30" s="66">
        <v>316208</v>
      </c>
      <c r="I30" s="66">
        <v>362708</v>
      </c>
      <c r="J30" s="66">
        <v>361817.01</v>
      </c>
      <c r="K30" s="66">
        <f t="shared" si="4"/>
        <v>126.54226540296361</v>
      </c>
      <c r="L30" s="66">
        <f t="shared" si="5"/>
        <v>99.754350607099923</v>
      </c>
    </row>
    <row r="31" spans="2:12" ht="14.45" x14ac:dyDescent="0.3">
      <c r="B31" s="65"/>
      <c r="C31" s="65"/>
      <c r="D31" s="65" t="s">
        <v>80</v>
      </c>
      <c r="E31" s="65"/>
      <c r="F31" s="65" t="s">
        <v>81</v>
      </c>
      <c r="G31" s="65">
        <f>G32</f>
        <v>11363.21</v>
      </c>
      <c r="H31" s="65">
        <f>H32</f>
        <v>17752</v>
      </c>
      <c r="I31" s="65">
        <f>I32</f>
        <v>17752</v>
      </c>
      <c r="J31" s="65">
        <f>J32</f>
        <v>15822.31</v>
      </c>
      <c r="K31" s="65">
        <f t="shared" si="4"/>
        <v>139.24155234304394</v>
      </c>
      <c r="L31" s="65">
        <f t="shared" si="5"/>
        <v>89.129731861198735</v>
      </c>
    </row>
    <row r="32" spans="2:12" ht="14.45" x14ac:dyDescent="0.3">
      <c r="B32" s="66"/>
      <c r="C32" s="66"/>
      <c r="D32" s="66"/>
      <c r="E32" s="66" t="s">
        <v>82</v>
      </c>
      <c r="F32" s="66" t="s">
        <v>81</v>
      </c>
      <c r="G32" s="66">
        <v>11363.21</v>
      </c>
      <c r="H32" s="66">
        <v>17752</v>
      </c>
      <c r="I32" s="66">
        <v>17752</v>
      </c>
      <c r="J32" s="66">
        <v>15822.31</v>
      </c>
      <c r="K32" s="66">
        <f t="shared" si="4"/>
        <v>139.24155234304394</v>
      </c>
      <c r="L32" s="66">
        <f t="shared" si="5"/>
        <v>89.129731861198735</v>
      </c>
    </row>
    <row r="33" spans="2:12" x14ac:dyDescent="0.25">
      <c r="B33" s="65"/>
      <c r="C33" s="65"/>
      <c r="D33" s="65" t="s">
        <v>83</v>
      </c>
      <c r="E33" s="65"/>
      <c r="F33" s="65" t="s">
        <v>84</v>
      </c>
      <c r="G33" s="65">
        <f>G34</f>
        <v>47177.82</v>
      </c>
      <c r="H33" s="65">
        <f>H34</f>
        <v>50364</v>
      </c>
      <c r="I33" s="65">
        <f>I34</f>
        <v>60364</v>
      </c>
      <c r="J33" s="65">
        <f>J34</f>
        <v>59699.83</v>
      </c>
      <c r="K33" s="65">
        <f t="shared" si="4"/>
        <v>126.54215476679508</v>
      </c>
      <c r="L33" s="65">
        <f t="shared" si="5"/>
        <v>98.89972500165662</v>
      </c>
    </row>
    <row r="34" spans="2:12" ht="14.45" x14ac:dyDescent="0.3">
      <c r="B34" s="66"/>
      <c r="C34" s="66"/>
      <c r="D34" s="66"/>
      <c r="E34" s="66" t="s">
        <v>85</v>
      </c>
      <c r="F34" s="66" t="s">
        <v>86</v>
      </c>
      <c r="G34" s="66">
        <v>47177.82</v>
      </c>
      <c r="H34" s="66">
        <v>50364</v>
      </c>
      <c r="I34" s="66">
        <v>60364</v>
      </c>
      <c r="J34" s="66">
        <v>59699.83</v>
      </c>
      <c r="K34" s="66">
        <f t="shared" si="4"/>
        <v>126.54215476679508</v>
      </c>
      <c r="L34" s="66">
        <f t="shared" si="5"/>
        <v>98.89972500165662</v>
      </c>
    </row>
    <row r="35" spans="2:12" ht="14.45" x14ac:dyDescent="0.3">
      <c r="B35" s="65"/>
      <c r="C35" s="65" t="s">
        <v>87</v>
      </c>
      <c r="D35" s="65"/>
      <c r="E35" s="65"/>
      <c r="F35" s="65" t="s">
        <v>88</v>
      </c>
      <c r="G35" s="65">
        <f>G36+G41+G45+G54</f>
        <v>51893.95</v>
      </c>
      <c r="H35" s="65">
        <f>H36+H41+H45+H54</f>
        <v>64833</v>
      </c>
      <c r="I35" s="65">
        <f>I36+I41+I45+I54</f>
        <v>53433</v>
      </c>
      <c r="J35" s="65">
        <f>J36+J41+J45+J54</f>
        <v>51886.93</v>
      </c>
      <c r="K35" s="65">
        <f t="shared" si="4"/>
        <v>99.986472411523891</v>
      </c>
      <c r="L35" s="65">
        <f t="shared" si="5"/>
        <v>97.106525929668933</v>
      </c>
    </row>
    <row r="36" spans="2:12" x14ac:dyDescent="0.25">
      <c r="B36" s="65"/>
      <c r="C36" s="65"/>
      <c r="D36" s="65" t="s">
        <v>89</v>
      </c>
      <c r="E36" s="65"/>
      <c r="F36" s="65" t="s">
        <v>90</v>
      </c>
      <c r="G36" s="65">
        <f>G37+G38+G39+G40</f>
        <v>19793.010000000002</v>
      </c>
      <c r="H36" s="65">
        <f>H37+H38+H39+H40</f>
        <v>24000</v>
      </c>
      <c r="I36" s="65">
        <f>I37+I38+I39+I40</f>
        <v>19800</v>
      </c>
      <c r="J36" s="65">
        <f>J37+J38+J39+J40</f>
        <v>19236.39</v>
      </c>
      <c r="K36" s="65">
        <f t="shared" si="4"/>
        <v>97.187795085234626</v>
      </c>
      <c r="L36" s="65">
        <f t="shared" si="5"/>
        <v>97.153484848484851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13700</v>
      </c>
      <c r="H37" s="66">
        <v>14000</v>
      </c>
      <c r="I37" s="66">
        <v>13300</v>
      </c>
      <c r="J37" s="66">
        <v>13204.69</v>
      </c>
      <c r="K37" s="66">
        <f t="shared" si="4"/>
        <v>96.384598540145987</v>
      </c>
      <c r="L37" s="66">
        <f t="shared" si="5"/>
        <v>99.283383458646611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5161.01</v>
      </c>
      <c r="H38" s="66">
        <v>7000</v>
      </c>
      <c r="I38" s="66">
        <v>4400</v>
      </c>
      <c r="J38" s="66">
        <v>4353.2</v>
      </c>
      <c r="K38" s="66">
        <f t="shared" si="4"/>
        <v>84.34783114157888</v>
      </c>
      <c r="L38" s="66">
        <f t="shared" si="5"/>
        <v>98.936363636363637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932</v>
      </c>
      <c r="H39" s="66">
        <v>2000</v>
      </c>
      <c r="I39" s="66">
        <v>2000</v>
      </c>
      <c r="J39" s="66">
        <v>1678.5</v>
      </c>
      <c r="K39" s="66">
        <f t="shared" si="4"/>
        <v>180.09656652360516</v>
      </c>
      <c r="L39" s="66">
        <f t="shared" si="5"/>
        <v>83.924999999999997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0</v>
      </c>
      <c r="H40" s="66">
        <v>1000</v>
      </c>
      <c r="I40" s="66">
        <v>100</v>
      </c>
      <c r="J40" s="66">
        <v>0</v>
      </c>
      <c r="K40" s="66" t="e">
        <f t="shared" si="4"/>
        <v>#DIV/0!</v>
      </c>
      <c r="L40" s="66">
        <f t="shared" si="5"/>
        <v>0</v>
      </c>
    </row>
    <row r="41" spans="2:12" ht="14.45" x14ac:dyDescent="0.3">
      <c r="B41" s="65"/>
      <c r="C41" s="65"/>
      <c r="D41" s="65" t="s">
        <v>99</v>
      </c>
      <c r="E41" s="65"/>
      <c r="F41" s="65" t="s">
        <v>100</v>
      </c>
      <c r="G41" s="65">
        <f>G42+G43+G44</f>
        <v>9651.7199999999993</v>
      </c>
      <c r="H41" s="65">
        <f>H42+H43+H44</f>
        <v>11996</v>
      </c>
      <c r="I41" s="65">
        <f>I42+I43+I44</f>
        <v>9696</v>
      </c>
      <c r="J41" s="65">
        <f>J42+J43+J44</f>
        <v>9221.4500000000007</v>
      </c>
      <c r="K41" s="65">
        <f t="shared" si="4"/>
        <v>95.542038103053144</v>
      </c>
      <c r="L41" s="65">
        <f t="shared" si="5"/>
        <v>95.105713696369634</v>
      </c>
    </row>
    <row r="42" spans="2:12" ht="14.45" x14ac:dyDescent="0.3">
      <c r="B42" s="66"/>
      <c r="C42" s="66"/>
      <c r="D42" s="66"/>
      <c r="E42" s="66" t="s">
        <v>101</v>
      </c>
      <c r="F42" s="66" t="s">
        <v>102</v>
      </c>
      <c r="G42" s="66">
        <v>9271.7199999999993</v>
      </c>
      <c r="H42" s="66">
        <v>11200</v>
      </c>
      <c r="I42" s="66">
        <v>8900</v>
      </c>
      <c r="J42" s="66">
        <v>8884.35</v>
      </c>
      <c r="K42" s="66">
        <f t="shared" si="4"/>
        <v>95.822026549550685</v>
      </c>
      <c r="L42" s="66">
        <f t="shared" si="5"/>
        <v>99.824157303370782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190</v>
      </c>
      <c r="H43" s="66">
        <v>531</v>
      </c>
      <c r="I43" s="66">
        <v>531</v>
      </c>
      <c r="J43" s="66">
        <v>180.5</v>
      </c>
      <c r="K43" s="66">
        <f t="shared" si="4"/>
        <v>95</v>
      </c>
      <c r="L43" s="66">
        <f t="shared" si="5"/>
        <v>33.992467043314498</v>
      </c>
    </row>
    <row r="44" spans="2:12" ht="14.45" x14ac:dyDescent="0.3">
      <c r="B44" s="66"/>
      <c r="C44" s="66"/>
      <c r="D44" s="66"/>
      <c r="E44" s="66" t="s">
        <v>105</v>
      </c>
      <c r="F44" s="66" t="s">
        <v>106</v>
      </c>
      <c r="G44" s="66">
        <v>190</v>
      </c>
      <c r="H44" s="66">
        <v>265</v>
      </c>
      <c r="I44" s="66">
        <v>265</v>
      </c>
      <c r="J44" s="66">
        <v>156.6</v>
      </c>
      <c r="K44" s="66">
        <f t="shared" si="4"/>
        <v>82.421052631578945</v>
      </c>
      <c r="L44" s="66">
        <f t="shared" si="5"/>
        <v>59.094339622641506</v>
      </c>
    </row>
    <row r="45" spans="2:12" ht="14.45" x14ac:dyDescent="0.3">
      <c r="B45" s="65"/>
      <c r="C45" s="65"/>
      <c r="D45" s="65" t="s">
        <v>107</v>
      </c>
      <c r="E45" s="65"/>
      <c r="F45" s="65" t="s">
        <v>108</v>
      </c>
      <c r="G45" s="65">
        <f>G46+G47+G48+G49+G50+G51+G52+G53</f>
        <v>21564.019999999997</v>
      </c>
      <c r="H45" s="65">
        <f>H46+H47+H48+H49+H50+H51+H52+H53</f>
        <v>27439</v>
      </c>
      <c r="I45" s="65">
        <f>I46+I47+I48+I49+I50+I51+I52+I53</f>
        <v>21839</v>
      </c>
      <c r="J45" s="65">
        <f>J46+J47+J48+J49+J50+J51+J52+J53</f>
        <v>21654.23</v>
      </c>
      <c r="K45" s="65">
        <f t="shared" si="4"/>
        <v>100.41833572775393</v>
      </c>
      <c r="L45" s="65">
        <f t="shared" si="5"/>
        <v>99.153944777691279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11645.63</v>
      </c>
      <c r="H46" s="66">
        <v>17036</v>
      </c>
      <c r="I46" s="66">
        <v>11436</v>
      </c>
      <c r="J46" s="66">
        <v>9343.4699999999993</v>
      </c>
      <c r="K46" s="66">
        <f t="shared" si="4"/>
        <v>80.231554669004609</v>
      </c>
      <c r="L46" s="66">
        <f t="shared" si="5"/>
        <v>81.70225603357818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5430</v>
      </c>
      <c r="H47" s="66">
        <v>3555</v>
      </c>
      <c r="I47" s="66">
        <v>3555</v>
      </c>
      <c r="J47" s="66">
        <v>2642.95</v>
      </c>
      <c r="K47" s="66">
        <f t="shared" si="4"/>
        <v>48.673112338858196</v>
      </c>
      <c r="L47" s="66">
        <f t="shared" si="5"/>
        <v>74.344585091420541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0</v>
      </c>
      <c r="H48" s="66">
        <v>929</v>
      </c>
      <c r="I48" s="66">
        <v>929</v>
      </c>
      <c r="J48" s="66">
        <v>2980</v>
      </c>
      <c r="K48" s="66" t="e">
        <f t="shared" si="4"/>
        <v>#DIV/0!</v>
      </c>
      <c r="L48" s="66">
        <f t="shared" si="5"/>
        <v>320.77502691065661</v>
      </c>
    </row>
    <row r="49" spans="2:12" ht="14.45" x14ac:dyDescent="0.3">
      <c r="B49" s="66"/>
      <c r="C49" s="66"/>
      <c r="D49" s="66"/>
      <c r="E49" s="66" t="s">
        <v>115</v>
      </c>
      <c r="F49" s="66" t="s">
        <v>116</v>
      </c>
      <c r="G49" s="66">
        <v>376.85</v>
      </c>
      <c r="H49" s="66">
        <v>398</v>
      </c>
      <c r="I49" s="66">
        <v>398</v>
      </c>
      <c r="J49" s="66">
        <v>541.78</v>
      </c>
      <c r="K49" s="66">
        <f t="shared" si="4"/>
        <v>143.765423908717</v>
      </c>
      <c r="L49" s="66">
        <f t="shared" si="5"/>
        <v>136.12562814070353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3481.54</v>
      </c>
      <c r="H50" s="66">
        <v>4247</v>
      </c>
      <c r="I50" s="66">
        <v>4247</v>
      </c>
      <c r="J50" s="66">
        <v>3407.61</v>
      </c>
      <c r="K50" s="66">
        <f t="shared" si="4"/>
        <v>97.876514416034283</v>
      </c>
      <c r="L50" s="66">
        <f t="shared" si="5"/>
        <v>80.235695785260177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531</v>
      </c>
      <c r="H51" s="66">
        <v>929</v>
      </c>
      <c r="I51" s="66">
        <v>929</v>
      </c>
      <c r="J51" s="66">
        <v>2468.54</v>
      </c>
      <c r="K51" s="66">
        <f t="shared" si="4"/>
        <v>464.88512241054616</v>
      </c>
      <c r="L51" s="66">
        <f t="shared" si="5"/>
        <v>265.72012917115177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99</v>
      </c>
      <c r="H52" s="66">
        <v>212</v>
      </c>
      <c r="I52" s="66">
        <v>212</v>
      </c>
      <c r="J52" s="66">
        <v>147.66</v>
      </c>
      <c r="K52" s="66">
        <f t="shared" si="4"/>
        <v>149.15151515151516</v>
      </c>
      <c r="L52" s="66">
        <f t="shared" si="5"/>
        <v>69.65094339622641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0</v>
      </c>
      <c r="H53" s="66">
        <v>133</v>
      </c>
      <c r="I53" s="66">
        <v>133</v>
      </c>
      <c r="J53" s="66">
        <v>122.22</v>
      </c>
      <c r="K53" s="66" t="e">
        <f t="shared" si="4"/>
        <v>#DIV/0!</v>
      </c>
      <c r="L53" s="66">
        <f t="shared" si="5"/>
        <v>91.89473684210526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G55+G56</f>
        <v>885.2</v>
      </c>
      <c r="H54" s="65">
        <f>H55+H56</f>
        <v>1398</v>
      </c>
      <c r="I54" s="65">
        <f>I55+I56</f>
        <v>2098</v>
      </c>
      <c r="J54" s="65">
        <f>J55+J56</f>
        <v>1774.86</v>
      </c>
      <c r="K54" s="65">
        <f t="shared" si="4"/>
        <v>200.50384093990058</v>
      </c>
      <c r="L54" s="65">
        <f t="shared" si="5"/>
        <v>84.597712106768356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882.5</v>
      </c>
      <c r="H55" s="66">
        <v>1133</v>
      </c>
      <c r="I55" s="66">
        <v>1833</v>
      </c>
      <c r="J55" s="66">
        <v>1600.3</v>
      </c>
      <c r="K55" s="66">
        <f t="shared" si="4"/>
        <v>181.33711048158639</v>
      </c>
      <c r="L55" s="66">
        <f t="shared" si="5"/>
        <v>87.304964539007088</v>
      </c>
    </row>
    <row r="56" spans="2:12" x14ac:dyDescent="0.25">
      <c r="B56" s="66"/>
      <c r="C56" s="66"/>
      <c r="D56" s="66"/>
      <c r="E56" s="66" t="s">
        <v>129</v>
      </c>
      <c r="F56" s="66" t="s">
        <v>126</v>
      </c>
      <c r="G56" s="66">
        <v>2.7</v>
      </c>
      <c r="H56" s="66">
        <v>265</v>
      </c>
      <c r="I56" s="66">
        <v>265</v>
      </c>
      <c r="J56" s="66">
        <v>174.56</v>
      </c>
      <c r="K56" s="66">
        <f t="shared" si="4"/>
        <v>6465.1851851851843</v>
      </c>
      <c r="L56" s="66">
        <f t="shared" si="5"/>
        <v>65.871698113207543</v>
      </c>
    </row>
    <row r="57" spans="2:12" x14ac:dyDescent="0.25">
      <c r="B57" s="65"/>
      <c r="C57" s="65" t="s">
        <v>130</v>
      </c>
      <c r="D57" s="65"/>
      <c r="E57" s="65"/>
      <c r="F57" s="65" t="s">
        <v>131</v>
      </c>
      <c r="G57" s="65">
        <f t="shared" ref="G57:J58" si="6">G58</f>
        <v>610</v>
      </c>
      <c r="H57" s="65">
        <f t="shared" si="6"/>
        <v>800</v>
      </c>
      <c r="I57" s="65">
        <f t="shared" si="6"/>
        <v>800</v>
      </c>
      <c r="J57" s="65">
        <f t="shared" si="6"/>
        <v>569.76</v>
      </c>
      <c r="K57" s="65">
        <f t="shared" si="4"/>
        <v>93.403278688524594</v>
      </c>
      <c r="L57" s="65">
        <f t="shared" si="5"/>
        <v>71.22</v>
      </c>
    </row>
    <row r="58" spans="2:12" x14ac:dyDescent="0.25">
      <c r="B58" s="65"/>
      <c r="C58" s="65"/>
      <c r="D58" s="65" t="s">
        <v>132</v>
      </c>
      <c r="E58" s="65"/>
      <c r="F58" s="65" t="s">
        <v>133</v>
      </c>
      <c r="G58" s="65">
        <f t="shared" si="6"/>
        <v>610</v>
      </c>
      <c r="H58" s="65">
        <f t="shared" si="6"/>
        <v>800</v>
      </c>
      <c r="I58" s="65">
        <f t="shared" si="6"/>
        <v>800</v>
      </c>
      <c r="J58" s="65">
        <f t="shared" si="6"/>
        <v>569.76</v>
      </c>
      <c r="K58" s="65">
        <f t="shared" si="4"/>
        <v>93.403278688524594</v>
      </c>
      <c r="L58" s="65">
        <f t="shared" si="5"/>
        <v>71.22</v>
      </c>
    </row>
    <row r="59" spans="2:12" x14ac:dyDescent="0.25">
      <c r="B59" s="66"/>
      <c r="C59" s="66"/>
      <c r="D59" s="66"/>
      <c r="E59" s="66" t="s">
        <v>134</v>
      </c>
      <c r="F59" s="66" t="s">
        <v>135</v>
      </c>
      <c r="G59" s="66">
        <v>610</v>
      </c>
      <c r="H59" s="66">
        <v>800</v>
      </c>
      <c r="I59" s="66">
        <v>800</v>
      </c>
      <c r="J59" s="66">
        <v>569.76</v>
      </c>
      <c r="K59" s="66">
        <f t="shared" si="4"/>
        <v>93.403278688524594</v>
      </c>
      <c r="L59" s="66">
        <f t="shared" si="5"/>
        <v>71.22</v>
      </c>
    </row>
    <row r="60" spans="2:12" x14ac:dyDescent="0.25">
      <c r="B60" s="65" t="s">
        <v>136</v>
      </c>
      <c r="C60" s="65"/>
      <c r="D60" s="65"/>
      <c r="E60" s="65"/>
      <c r="F60" s="65" t="s">
        <v>137</v>
      </c>
      <c r="G60" s="65">
        <f t="shared" ref="G60:J62" si="7">G61</f>
        <v>0</v>
      </c>
      <c r="H60" s="65">
        <f t="shared" si="7"/>
        <v>99</v>
      </c>
      <c r="I60" s="65">
        <f t="shared" si="7"/>
        <v>99</v>
      </c>
      <c r="J60" s="65">
        <f t="shared" si="7"/>
        <v>0</v>
      </c>
      <c r="K60" s="65" t="e">
        <f t="shared" si="4"/>
        <v>#DIV/0!</v>
      </c>
      <c r="L60" s="65">
        <f t="shared" si="5"/>
        <v>0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 t="shared" si="7"/>
        <v>0</v>
      </c>
      <c r="H61" s="65">
        <f t="shared" si="7"/>
        <v>99</v>
      </c>
      <c r="I61" s="65">
        <f t="shared" si="7"/>
        <v>99</v>
      </c>
      <c r="J61" s="65">
        <f t="shared" si="7"/>
        <v>0</v>
      </c>
      <c r="K61" s="65" t="e">
        <f t="shared" si="4"/>
        <v>#DIV/0!</v>
      </c>
      <c r="L61" s="65">
        <f t="shared" si="5"/>
        <v>0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 t="shared" si="7"/>
        <v>0</v>
      </c>
      <c r="H62" s="65">
        <f t="shared" si="7"/>
        <v>99</v>
      </c>
      <c r="I62" s="65">
        <f t="shared" si="7"/>
        <v>99</v>
      </c>
      <c r="J62" s="65">
        <f t="shared" si="7"/>
        <v>0</v>
      </c>
      <c r="K62" s="65" t="e">
        <f t="shared" si="4"/>
        <v>#DIV/0!</v>
      </c>
      <c r="L62" s="65">
        <f t="shared" si="5"/>
        <v>0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0</v>
      </c>
      <c r="H63" s="66">
        <v>99</v>
      </c>
      <c r="I63" s="66">
        <v>99</v>
      </c>
      <c r="J63" s="66">
        <v>0</v>
      </c>
      <c r="K63" s="66" t="e">
        <f t="shared" si="4"/>
        <v>#DIV/0!</v>
      </c>
      <c r="L63" s="66">
        <f t="shared" si="5"/>
        <v>0</v>
      </c>
    </row>
    <row r="64" spans="2:12" x14ac:dyDescent="0.25">
      <c r="B64" s="65"/>
      <c r="C64" s="66"/>
      <c r="D64" s="67"/>
      <c r="E64" s="68"/>
      <c r="F64" s="8"/>
      <c r="G64" s="65"/>
      <c r="H64" s="65"/>
      <c r="I64" s="65"/>
      <c r="J64" s="65"/>
      <c r="K64" s="70"/>
      <c r="L64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C7+C9+C11</f>
        <v>396970.8</v>
      </c>
      <c r="D6" s="71">
        <f>D7+D9+D11</f>
        <v>450056</v>
      </c>
      <c r="E6" s="71">
        <f>E7+E9+E11</f>
        <v>495156</v>
      </c>
      <c r="F6" s="71">
        <f>F7+F9+F11</f>
        <v>490308.47000000003</v>
      </c>
      <c r="G6" s="72">
        <f t="shared" ref="G6:G17" si="0">(F6*100)/C6</f>
        <v>123.51247749204728</v>
      </c>
      <c r="H6" s="72">
        <f t="shared" ref="H6:H17" si="1">(F6*100)/E6</f>
        <v>99.02100954042767</v>
      </c>
    </row>
    <row r="7" spans="1:8" x14ac:dyDescent="0.25">
      <c r="A7"/>
      <c r="B7" s="8" t="s">
        <v>144</v>
      </c>
      <c r="C7" s="71">
        <f>C8</f>
        <v>396436.33</v>
      </c>
      <c r="D7" s="71">
        <f>D8</f>
        <v>449724</v>
      </c>
      <c r="E7" s="71">
        <f>E8</f>
        <v>494824</v>
      </c>
      <c r="F7" s="71">
        <f>F8</f>
        <v>489695.84</v>
      </c>
      <c r="G7" s="72">
        <f t="shared" si="0"/>
        <v>123.5244610401877</v>
      </c>
      <c r="H7" s="72">
        <f t="shared" si="1"/>
        <v>98.963639597109278</v>
      </c>
    </row>
    <row r="8" spans="1:8" x14ac:dyDescent="0.25">
      <c r="A8"/>
      <c r="B8" s="16" t="s">
        <v>145</v>
      </c>
      <c r="C8" s="73">
        <v>396436.33</v>
      </c>
      <c r="D8" s="73">
        <v>449724</v>
      </c>
      <c r="E8" s="73">
        <v>494824</v>
      </c>
      <c r="F8" s="74">
        <v>489695.84</v>
      </c>
      <c r="G8" s="70">
        <f t="shared" si="0"/>
        <v>123.5244610401877</v>
      </c>
      <c r="H8" s="70">
        <f t="shared" si="1"/>
        <v>98.963639597109278</v>
      </c>
    </row>
    <row r="9" spans="1:8" ht="14.45" x14ac:dyDescent="0.3">
      <c r="A9"/>
      <c r="B9" s="8" t="s">
        <v>146</v>
      </c>
      <c r="C9" s="71">
        <f>C10</f>
        <v>534.47</v>
      </c>
      <c r="D9" s="71">
        <f>D10</f>
        <v>332</v>
      </c>
      <c r="E9" s="71">
        <f>E10</f>
        <v>332</v>
      </c>
      <c r="F9" s="71">
        <f>F10</f>
        <v>612.63</v>
      </c>
      <c r="G9" s="72">
        <f t="shared" si="0"/>
        <v>114.62383295601249</v>
      </c>
      <c r="H9" s="72">
        <f t="shared" si="1"/>
        <v>184.52710843373495</v>
      </c>
    </row>
    <row r="10" spans="1:8" ht="14.45" x14ac:dyDescent="0.3">
      <c r="A10"/>
      <c r="B10" s="16" t="s">
        <v>147</v>
      </c>
      <c r="C10" s="73">
        <v>534.47</v>
      </c>
      <c r="D10" s="73">
        <v>332</v>
      </c>
      <c r="E10" s="73">
        <v>332</v>
      </c>
      <c r="F10" s="74">
        <v>612.63</v>
      </c>
      <c r="G10" s="70">
        <f t="shared" si="0"/>
        <v>114.62383295601249</v>
      </c>
      <c r="H10" s="70">
        <f t="shared" si="1"/>
        <v>184.52710843373495</v>
      </c>
    </row>
    <row r="11" spans="1:8" ht="14.45" x14ac:dyDescent="0.3">
      <c r="A11"/>
      <c r="B11" s="8" t="s">
        <v>148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ht="14.45" x14ac:dyDescent="0.3">
      <c r="A12"/>
      <c r="B12" s="16" t="s">
        <v>149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ht="14.45" x14ac:dyDescent="0.3">
      <c r="B13" s="8" t="s">
        <v>32</v>
      </c>
      <c r="C13" s="75">
        <f>C14+C16</f>
        <v>396970.8</v>
      </c>
      <c r="D13" s="75">
        <f>D14+D16</f>
        <v>450056</v>
      </c>
      <c r="E13" s="75">
        <f>E14+E16</f>
        <v>495156</v>
      </c>
      <c r="F13" s="75">
        <f>F14+F16</f>
        <v>489795.84000000003</v>
      </c>
      <c r="G13" s="72">
        <f t="shared" si="0"/>
        <v>123.38334204933965</v>
      </c>
      <c r="H13" s="72">
        <f t="shared" si="1"/>
        <v>98.917480551583736</v>
      </c>
    </row>
    <row r="14" spans="1:8" x14ac:dyDescent="0.25">
      <c r="A14"/>
      <c r="B14" s="8" t="s">
        <v>144</v>
      </c>
      <c r="C14" s="75">
        <f>C15</f>
        <v>396436.33</v>
      </c>
      <c r="D14" s="75">
        <f>D15</f>
        <v>449724</v>
      </c>
      <c r="E14" s="75">
        <f>E15</f>
        <v>494824</v>
      </c>
      <c r="F14" s="75">
        <f>F15</f>
        <v>489695.84</v>
      </c>
      <c r="G14" s="72">
        <f t="shared" si="0"/>
        <v>123.5244610401877</v>
      </c>
      <c r="H14" s="72">
        <f t="shared" si="1"/>
        <v>98.963639597109278</v>
      </c>
    </row>
    <row r="15" spans="1:8" x14ac:dyDescent="0.25">
      <c r="A15"/>
      <c r="B15" s="16" t="s">
        <v>145</v>
      </c>
      <c r="C15" s="73">
        <v>396436.33</v>
      </c>
      <c r="D15" s="73">
        <v>449724</v>
      </c>
      <c r="E15" s="76">
        <v>494824</v>
      </c>
      <c r="F15" s="74">
        <v>489695.84</v>
      </c>
      <c r="G15" s="70">
        <f t="shared" si="0"/>
        <v>123.5244610401877</v>
      </c>
      <c r="H15" s="70">
        <f t="shared" si="1"/>
        <v>98.963639597109278</v>
      </c>
    </row>
    <row r="16" spans="1:8" ht="14.45" x14ac:dyDescent="0.3">
      <c r="A16"/>
      <c r="B16" s="8" t="s">
        <v>146</v>
      </c>
      <c r="C16" s="75">
        <f>C17</f>
        <v>534.47</v>
      </c>
      <c r="D16" s="75">
        <f>D17</f>
        <v>332</v>
      </c>
      <c r="E16" s="75">
        <f>E17</f>
        <v>332</v>
      </c>
      <c r="F16" s="75">
        <f>F17</f>
        <v>100</v>
      </c>
      <c r="G16" s="72">
        <f t="shared" si="0"/>
        <v>18.710124048122438</v>
      </c>
      <c r="H16" s="72">
        <f t="shared" si="1"/>
        <v>30.120481927710845</v>
      </c>
    </row>
    <row r="17" spans="1:8" ht="14.45" x14ac:dyDescent="0.3">
      <c r="A17"/>
      <c r="B17" s="16" t="s">
        <v>147</v>
      </c>
      <c r="C17" s="73">
        <v>534.47</v>
      </c>
      <c r="D17" s="73">
        <v>332</v>
      </c>
      <c r="E17" s="76">
        <v>332</v>
      </c>
      <c r="F17" s="74">
        <v>100</v>
      </c>
      <c r="G17" s="70">
        <f t="shared" si="0"/>
        <v>18.710124048122438</v>
      </c>
      <c r="H17" s="70">
        <f t="shared" si="1"/>
        <v>30.120481927710845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396970.8</v>
      </c>
      <c r="D6" s="75">
        <f t="shared" si="0"/>
        <v>450056</v>
      </c>
      <c r="E6" s="75">
        <f t="shared" si="0"/>
        <v>495156</v>
      </c>
      <c r="F6" s="75">
        <f t="shared" si="0"/>
        <v>489795.84000000003</v>
      </c>
      <c r="G6" s="70">
        <f>(F6*100)/C6</f>
        <v>123.38334204933965</v>
      </c>
      <c r="H6" s="70">
        <f>(F6*100)/E6</f>
        <v>98.917480551583736</v>
      </c>
    </row>
    <row r="7" spans="2:8" ht="14.45" x14ac:dyDescent="0.3">
      <c r="B7" s="8" t="s">
        <v>150</v>
      </c>
      <c r="C7" s="75">
        <f t="shared" si="0"/>
        <v>396970.8</v>
      </c>
      <c r="D7" s="75">
        <f t="shared" si="0"/>
        <v>450056</v>
      </c>
      <c r="E7" s="75">
        <f t="shared" si="0"/>
        <v>495156</v>
      </c>
      <c r="F7" s="75">
        <f t="shared" si="0"/>
        <v>489795.84000000003</v>
      </c>
      <c r="G7" s="70">
        <f>(F7*100)/C7</f>
        <v>123.38334204933965</v>
      </c>
      <c r="H7" s="70">
        <f>(F7*100)/E7</f>
        <v>98.917480551583736</v>
      </c>
    </row>
    <row r="8" spans="2:8" ht="14.45" x14ac:dyDescent="0.3">
      <c r="B8" s="11" t="s">
        <v>151</v>
      </c>
      <c r="C8" s="73">
        <v>396970.8</v>
      </c>
      <c r="D8" s="73">
        <v>450056</v>
      </c>
      <c r="E8" s="73">
        <v>495156</v>
      </c>
      <c r="F8" s="74">
        <v>489795.84000000003</v>
      </c>
      <c r="G8" s="70">
        <f>(F8*100)/C8</f>
        <v>123.38334204933965</v>
      </c>
      <c r="H8" s="70">
        <f>(F8*100)/E8</f>
        <v>98.917480551583736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I20" sqref="I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6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152</v>
      </c>
      <c r="C1" s="39"/>
    </row>
    <row r="2" spans="1:6" ht="15" customHeight="1" x14ac:dyDescent="0.2">
      <c r="A2" s="41" t="s">
        <v>34</v>
      </c>
      <c r="B2" s="42" t="s">
        <v>153</v>
      </c>
      <c r="C2" s="39"/>
    </row>
    <row r="3" spans="1:6" s="39" customFormat="1" ht="43.5" customHeight="1" x14ac:dyDescent="0.2">
      <c r="A3" s="43" t="s">
        <v>35</v>
      </c>
      <c r="B3" s="37" t="s">
        <v>154</v>
      </c>
    </row>
    <row r="4" spans="1:6" s="39" customFormat="1" x14ac:dyDescent="0.2">
      <c r="A4" s="43" t="s">
        <v>36</v>
      </c>
      <c r="B4" s="44" t="s">
        <v>155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156</v>
      </c>
      <c r="B7" s="46"/>
      <c r="C7" s="77">
        <f>C12</f>
        <v>449724</v>
      </c>
      <c r="D7" s="77">
        <f>D12</f>
        <v>494824</v>
      </c>
      <c r="E7" s="77">
        <f>E12</f>
        <v>489695.84</v>
      </c>
      <c r="F7" s="77">
        <f>(E7*100)/D7</f>
        <v>98.963639597109278</v>
      </c>
    </row>
    <row r="8" spans="1:6" ht="13.15" x14ac:dyDescent="0.25">
      <c r="A8" s="47" t="s">
        <v>74</v>
      </c>
      <c r="B8" s="46"/>
      <c r="C8" s="77">
        <f>C51</f>
        <v>332</v>
      </c>
      <c r="D8" s="77">
        <f>D51</f>
        <v>332</v>
      </c>
      <c r="E8" s="77">
        <f>E51</f>
        <v>100</v>
      </c>
      <c r="F8" s="77">
        <f>(E8*100)/D8</f>
        <v>30.120481927710845</v>
      </c>
    </row>
    <row r="9" spans="1:6" ht="13.15" x14ac:dyDescent="0.25">
      <c r="A9" s="47" t="s">
        <v>157</v>
      </c>
      <c r="B9" s="46"/>
      <c r="C9" s="77">
        <f>C66</f>
        <v>0</v>
      </c>
      <c r="D9" s="77">
        <f>D66</f>
        <v>0</v>
      </c>
      <c r="E9" s="77">
        <f>E66</f>
        <v>0</v>
      </c>
      <c r="F9" s="77" t="e">
        <f>(E9*100)/D9</f>
        <v>#DIV/0!</v>
      </c>
    </row>
    <row r="10" spans="1:6" s="57" customFormat="1" ht="13.15" x14ac:dyDescent="0.25"/>
    <row r="11" spans="1:6" ht="38.25" x14ac:dyDescent="0.2">
      <c r="A11" s="47" t="s">
        <v>158</v>
      </c>
      <c r="B11" s="47" t="s">
        <v>159</v>
      </c>
      <c r="C11" s="47" t="s">
        <v>43</v>
      </c>
      <c r="D11" s="47" t="s">
        <v>160</v>
      </c>
      <c r="E11" s="47" t="s">
        <v>161</v>
      </c>
      <c r="F11" s="47" t="s">
        <v>162</v>
      </c>
    </row>
    <row r="12" spans="1:6" x14ac:dyDescent="0.2">
      <c r="A12" s="48" t="s">
        <v>156</v>
      </c>
      <c r="B12" s="48" t="s">
        <v>163</v>
      </c>
      <c r="C12" s="78">
        <f>C13</f>
        <v>449724</v>
      </c>
      <c r="D12" s="78">
        <f>D13</f>
        <v>494824</v>
      </c>
      <c r="E12" s="78">
        <f>E13</f>
        <v>489695.84</v>
      </c>
      <c r="F12" s="79">
        <f>(E12*100)/D12</f>
        <v>98.963639597109278</v>
      </c>
    </row>
    <row r="13" spans="1:6" ht="13.15" x14ac:dyDescent="0.25">
      <c r="A13" s="49" t="s">
        <v>72</v>
      </c>
      <c r="B13" s="50" t="s">
        <v>73</v>
      </c>
      <c r="C13" s="80">
        <f>C14+C21+C43</f>
        <v>449724</v>
      </c>
      <c r="D13" s="80">
        <f>D14+D21+D43</f>
        <v>494824</v>
      </c>
      <c r="E13" s="80">
        <f>E14+E21+E43</f>
        <v>489695.84</v>
      </c>
      <c r="F13" s="81">
        <f>(E13*100)/D13</f>
        <v>98.963639597109278</v>
      </c>
    </row>
    <row r="14" spans="1:6" ht="13.15" x14ac:dyDescent="0.25">
      <c r="A14" s="51" t="s">
        <v>74</v>
      </c>
      <c r="B14" s="52" t="s">
        <v>75</v>
      </c>
      <c r="C14" s="82">
        <f>C15+C17+C19</f>
        <v>384324</v>
      </c>
      <c r="D14" s="82">
        <f>D15+D17+D19</f>
        <v>440824</v>
      </c>
      <c r="E14" s="82">
        <f>E15+E17+E19</f>
        <v>437339.15</v>
      </c>
      <c r="F14" s="81">
        <f>(E14*100)/D14</f>
        <v>99.209469085167783</v>
      </c>
    </row>
    <row r="15" spans="1:6" x14ac:dyDescent="0.2">
      <c r="A15" s="53" t="s">
        <v>76</v>
      </c>
      <c r="B15" s="54" t="s">
        <v>77</v>
      </c>
      <c r="C15" s="83">
        <f>C16</f>
        <v>316208</v>
      </c>
      <c r="D15" s="83">
        <f>D16</f>
        <v>362708</v>
      </c>
      <c r="E15" s="83">
        <f>E16</f>
        <v>361817.01</v>
      </c>
      <c r="F15" s="83">
        <f>(E15*100)/D15</f>
        <v>99.754350607099923</v>
      </c>
    </row>
    <row r="16" spans="1:6" x14ac:dyDescent="0.2">
      <c r="A16" s="55" t="s">
        <v>78</v>
      </c>
      <c r="B16" s="56" t="s">
        <v>79</v>
      </c>
      <c r="C16" s="84">
        <v>316208</v>
      </c>
      <c r="D16" s="84">
        <v>362708</v>
      </c>
      <c r="E16" s="84">
        <v>361817.01</v>
      </c>
      <c r="F16" s="84"/>
    </row>
    <row r="17" spans="1:6" ht="13.15" x14ac:dyDescent="0.25">
      <c r="A17" s="53" t="s">
        <v>80</v>
      </c>
      <c r="B17" s="54" t="s">
        <v>81</v>
      </c>
      <c r="C17" s="83">
        <f>C18</f>
        <v>17752</v>
      </c>
      <c r="D17" s="83">
        <f>D18</f>
        <v>17752</v>
      </c>
      <c r="E17" s="83">
        <f>E18</f>
        <v>15822.31</v>
      </c>
      <c r="F17" s="83">
        <f>(E17*100)/D17</f>
        <v>89.129731861198735</v>
      </c>
    </row>
    <row r="18" spans="1:6" ht="13.15" x14ac:dyDescent="0.25">
      <c r="A18" s="55" t="s">
        <v>82</v>
      </c>
      <c r="B18" s="56" t="s">
        <v>81</v>
      </c>
      <c r="C18" s="84">
        <v>17752</v>
      </c>
      <c r="D18" s="84">
        <v>17752</v>
      </c>
      <c r="E18" s="84">
        <v>15822.31</v>
      </c>
      <c r="F18" s="84"/>
    </row>
    <row r="19" spans="1:6" x14ac:dyDescent="0.2">
      <c r="A19" s="53" t="s">
        <v>83</v>
      </c>
      <c r="B19" s="54" t="s">
        <v>84</v>
      </c>
      <c r="C19" s="83">
        <f>C20</f>
        <v>50364</v>
      </c>
      <c r="D19" s="83">
        <f>D20</f>
        <v>60364</v>
      </c>
      <c r="E19" s="83">
        <f>E20</f>
        <v>59699.83</v>
      </c>
      <c r="F19" s="83">
        <f>(E19*100)/D19</f>
        <v>98.89972500165662</v>
      </c>
    </row>
    <row r="20" spans="1:6" ht="13.15" x14ac:dyDescent="0.25">
      <c r="A20" s="55" t="s">
        <v>85</v>
      </c>
      <c r="B20" s="56" t="s">
        <v>86</v>
      </c>
      <c r="C20" s="84">
        <v>50364</v>
      </c>
      <c r="D20" s="84">
        <v>60364</v>
      </c>
      <c r="E20" s="84">
        <v>59699.83</v>
      </c>
      <c r="F20" s="84"/>
    </row>
    <row r="21" spans="1:6" ht="13.15" x14ac:dyDescent="0.25">
      <c r="A21" s="51" t="s">
        <v>87</v>
      </c>
      <c r="B21" s="52" t="s">
        <v>88</v>
      </c>
      <c r="C21" s="82">
        <f>C22+C27+C31+C40</f>
        <v>64600</v>
      </c>
      <c r="D21" s="82">
        <f>D22+D27+D31+D40</f>
        <v>53200</v>
      </c>
      <c r="E21" s="82">
        <f>E22+E27+E31+E40</f>
        <v>51786.93</v>
      </c>
      <c r="F21" s="81">
        <f>(E21*100)/D21</f>
        <v>97.343853383458651</v>
      </c>
    </row>
    <row r="22" spans="1:6" x14ac:dyDescent="0.2">
      <c r="A22" s="53" t="s">
        <v>89</v>
      </c>
      <c r="B22" s="54" t="s">
        <v>90</v>
      </c>
      <c r="C22" s="83">
        <f>C23+C24+C25+C26</f>
        <v>24000</v>
      </c>
      <c r="D22" s="83">
        <f>D23+D24+D25+D26</f>
        <v>19800</v>
      </c>
      <c r="E22" s="83">
        <f>E23+E24+E25+E26</f>
        <v>19236.39</v>
      </c>
      <c r="F22" s="83">
        <f>(E22*100)/D22</f>
        <v>97.153484848484851</v>
      </c>
    </row>
    <row r="23" spans="1:6" x14ac:dyDescent="0.2">
      <c r="A23" s="55" t="s">
        <v>91</v>
      </c>
      <c r="B23" s="56" t="s">
        <v>92</v>
      </c>
      <c r="C23" s="84">
        <v>14000</v>
      </c>
      <c r="D23" s="84">
        <v>13300</v>
      </c>
      <c r="E23" s="84">
        <v>13204.69</v>
      </c>
      <c r="F23" s="84"/>
    </row>
    <row r="24" spans="1:6" ht="25.5" x14ac:dyDescent="0.2">
      <c r="A24" s="55" t="s">
        <v>93</v>
      </c>
      <c r="B24" s="56" t="s">
        <v>94</v>
      </c>
      <c r="C24" s="84">
        <v>7000</v>
      </c>
      <c r="D24" s="84">
        <v>4400</v>
      </c>
      <c r="E24" s="84">
        <v>4353.2</v>
      </c>
      <c r="F24" s="84"/>
    </row>
    <row r="25" spans="1:6" x14ac:dyDescent="0.2">
      <c r="A25" s="55" t="s">
        <v>95</v>
      </c>
      <c r="B25" s="56" t="s">
        <v>96</v>
      </c>
      <c r="C25" s="84">
        <v>2000</v>
      </c>
      <c r="D25" s="84">
        <v>2000</v>
      </c>
      <c r="E25" s="84">
        <v>1678.5</v>
      </c>
      <c r="F25" s="84"/>
    </row>
    <row r="26" spans="1:6" x14ac:dyDescent="0.2">
      <c r="A26" s="55" t="s">
        <v>97</v>
      </c>
      <c r="B26" s="56" t="s">
        <v>98</v>
      </c>
      <c r="C26" s="84">
        <v>1000</v>
      </c>
      <c r="D26" s="84">
        <v>100</v>
      </c>
      <c r="E26" s="84">
        <v>0</v>
      </c>
      <c r="F26" s="84"/>
    </row>
    <row r="27" spans="1:6" ht="13.15" x14ac:dyDescent="0.25">
      <c r="A27" s="53" t="s">
        <v>99</v>
      </c>
      <c r="B27" s="54" t="s">
        <v>100</v>
      </c>
      <c r="C27" s="83">
        <f>C28+C29+C30</f>
        <v>11896</v>
      </c>
      <c r="D27" s="83">
        <f>D28+D29+D30</f>
        <v>9596</v>
      </c>
      <c r="E27" s="83">
        <f>E28+E29+E30</f>
        <v>9121.4500000000007</v>
      </c>
      <c r="F27" s="83">
        <f>(E27*100)/D27</f>
        <v>95.054710295956653</v>
      </c>
    </row>
    <row r="28" spans="1:6" ht="13.15" x14ac:dyDescent="0.25">
      <c r="A28" s="55" t="s">
        <v>101</v>
      </c>
      <c r="B28" s="56" t="s">
        <v>102</v>
      </c>
      <c r="C28" s="84">
        <v>11100</v>
      </c>
      <c r="D28" s="84">
        <v>8800</v>
      </c>
      <c r="E28" s="84">
        <v>8784.35</v>
      </c>
      <c r="F28" s="84"/>
    </row>
    <row r="29" spans="1:6" x14ac:dyDescent="0.2">
      <c r="A29" s="55" t="s">
        <v>103</v>
      </c>
      <c r="B29" s="56" t="s">
        <v>104</v>
      </c>
      <c r="C29" s="84">
        <v>531</v>
      </c>
      <c r="D29" s="84">
        <v>531</v>
      </c>
      <c r="E29" s="84">
        <v>180.5</v>
      </c>
      <c r="F29" s="84"/>
    </row>
    <row r="30" spans="1:6" ht="13.15" x14ac:dyDescent="0.25">
      <c r="A30" s="55" t="s">
        <v>105</v>
      </c>
      <c r="B30" s="56" t="s">
        <v>106</v>
      </c>
      <c r="C30" s="84">
        <v>265</v>
      </c>
      <c r="D30" s="84">
        <v>265</v>
      </c>
      <c r="E30" s="84">
        <v>156.6</v>
      </c>
      <c r="F30" s="84"/>
    </row>
    <row r="31" spans="1:6" ht="13.15" x14ac:dyDescent="0.25">
      <c r="A31" s="53" t="s">
        <v>107</v>
      </c>
      <c r="B31" s="54" t="s">
        <v>108</v>
      </c>
      <c r="C31" s="83">
        <f>C32+C33+C34+C35+C36+C37+C38+C39</f>
        <v>27439</v>
      </c>
      <c r="D31" s="83">
        <f>D32+D33+D34+D35+D36+D37+D38+D39</f>
        <v>21839</v>
      </c>
      <c r="E31" s="83">
        <f>E32+E33+E34+E35+E36+E37+E38+E39</f>
        <v>21654.23</v>
      </c>
      <c r="F31" s="83">
        <f>(E31*100)/D31</f>
        <v>99.153944777691279</v>
      </c>
    </row>
    <row r="32" spans="1:6" x14ac:dyDescent="0.2">
      <c r="A32" s="55" t="s">
        <v>109</v>
      </c>
      <c r="B32" s="56" t="s">
        <v>110</v>
      </c>
      <c r="C32" s="84">
        <v>17036</v>
      </c>
      <c r="D32" s="84">
        <v>11436</v>
      </c>
      <c r="E32" s="84">
        <v>9343.4699999999993</v>
      </c>
      <c r="F32" s="84"/>
    </row>
    <row r="33" spans="1:6" x14ac:dyDescent="0.2">
      <c r="A33" s="55" t="s">
        <v>111</v>
      </c>
      <c r="B33" s="56" t="s">
        <v>112</v>
      </c>
      <c r="C33" s="84">
        <v>3555</v>
      </c>
      <c r="D33" s="84">
        <v>3555</v>
      </c>
      <c r="E33" s="84">
        <v>2642.95</v>
      </c>
      <c r="F33" s="84"/>
    </row>
    <row r="34" spans="1:6" x14ac:dyDescent="0.2">
      <c r="A34" s="55" t="s">
        <v>113</v>
      </c>
      <c r="B34" s="56" t="s">
        <v>114</v>
      </c>
      <c r="C34" s="84">
        <v>929</v>
      </c>
      <c r="D34" s="84">
        <v>929</v>
      </c>
      <c r="E34" s="84">
        <v>2980</v>
      </c>
      <c r="F34" s="84"/>
    </row>
    <row r="35" spans="1:6" ht="13.15" x14ac:dyDescent="0.25">
      <c r="A35" s="55" t="s">
        <v>115</v>
      </c>
      <c r="B35" s="56" t="s">
        <v>116</v>
      </c>
      <c r="C35" s="84">
        <v>398</v>
      </c>
      <c r="D35" s="84">
        <v>398</v>
      </c>
      <c r="E35" s="84">
        <v>541.78</v>
      </c>
      <c r="F35" s="84"/>
    </row>
    <row r="36" spans="1:6" ht="13.15" x14ac:dyDescent="0.25">
      <c r="A36" s="55" t="s">
        <v>117</v>
      </c>
      <c r="B36" s="56" t="s">
        <v>118</v>
      </c>
      <c r="C36" s="84">
        <v>4247</v>
      </c>
      <c r="D36" s="84">
        <v>4247</v>
      </c>
      <c r="E36" s="84">
        <v>3407.61</v>
      </c>
      <c r="F36" s="84"/>
    </row>
    <row r="37" spans="1:6" ht="13.15" x14ac:dyDescent="0.25">
      <c r="A37" s="55" t="s">
        <v>119</v>
      </c>
      <c r="B37" s="56" t="s">
        <v>120</v>
      </c>
      <c r="C37" s="84">
        <v>929</v>
      </c>
      <c r="D37" s="84">
        <v>929</v>
      </c>
      <c r="E37" s="84">
        <v>2468.54</v>
      </c>
      <c r="F37" s="84"/>
    </row>
    <row r="38" spans="1:6" x14ac:dyDescent="0.2">
      <c r="A38" s="55" t="s">
        <v>121</v>
      </c>
      <c r="B38" s="56" t="s">
        <v>122</v>
      </c>
      <c r="C38" s="84">
        <v>212</v>
      </c>
      <c r="D38" s="84">
        <v>212</v>
      </c>
      <c r="E38" s="84">
        <v>147.66</v>
      </c>
      <c r="F38" s="84"/>
    </row>
    <row r="39" spans="1:6" ht="13.15" x14ac:dyDescent="0.25">
      <c r="A39" s="55" t="s">
        <v>123</v>
      </c>
      <c r="B39" s="56" t="s">
        <v>124</v>
      </c>
      <c r="C39" s="84">
        <v>133</v>
      </c>
      <c r="D39" s="84">
        <v>133</v>
      </c>
      <c r="E39" s="84">
        <v>122.22</v>
      </c>
      <c r="F39" s="84"/>
    </row>
    <row r="40" spans="1:6" ht="13.15" x14ac:dyDescent="0.25">
      <c r="A40" s="53" t="s">
        <v>125</v>
      </c>
      <c r="B40" s="54" t="s">
        <v>126</v>
      </c>
      <c r="C40" s="83">
        <f>C41+C42</f>
        <v>1265</v>
      </c>
      <c r="D40" s="83">
        <f>D41+D42</f>
        <v>1965</v>
      </c>
      <c r="E40" s="83">
        <f>E41+E42</f>
        <v>1774.86</v>
      </c>
      <c r="F40" s="83">
        <f>(E40*100)/D40</f>
        <v>90.323664122137401</v>
      </c>
    </row>
    <row r="41" spans="1:6" ht="13.15" x14ac:dyDescent="0.25">
      <c r="A41" s="55" t="s">
        <v>127</v>
      </c>
      <c r="B41" s="56" t="s">
        <v>128</v>
      </c>
      <c r="C41" s="84">
        <v>1000</v>
      </c>
      <c r="D41" s="84">
        <v>1700</v>
      </c>
      <c r="E41" s="84">
        <v>1600.3</v>
      </c>
      <c r="F41" s="84"/>
    </row>
    <row r="42" spans="1:6" ht="13.15" x14ac:dyDescent="0.25">
      <c r="A42" s="55" t="s">
        <v>129</v>
      </c>
      <c r="B42" s="56" t="s">
        <v>126</v>
      </c>
      <c r="C42" s="84">
        <v>265</v>
      </c>
      <c r="D42" s="84">
        <v>265</v>
      </c>
      <c r="E42" s="84">
        <v>174.56</v>
      </c>
      <c r="F42" s="84"/>
    </row>
    <row r="43" spans="1:6" ht="13.15" x14ac:dyDescent="0.25">
      <c r="A43" s="51" t="s">
        <v>130</v>
      </c>
      <c r="B43" s="52" t="s">
        <v>131</v>
      </c>
      <c r="C43" s="82">
        <f t="shared" ref="C43:E44" si="0">C44</f>
        <v>800</v>
      </c>
      <c r="D43" s="82">
        <f t="shared" si="0"/>
        <v>800</v>
      </c>
      <c r="E43" s="82">
        <f t="shared" si="0"/>
        <v>569.76</v>
      </c>
      <c r="F43" s="81">
        <f>(E43*100)/D43</f>
        <v>71.22</v>
      </c>
    </row>
    <row r="44" spans="1:6" ht="13.15" x14ac:dyDescent="0.25">
      <c r="A44" s="53" t="s">
        <v>132</v>
      </c>
      <c r="B44" s="54" t="s">
        <v>133</v>
      </c>
      <c r="C44" s="83">
        <f t="shared" si="0"/>
        <v>800</v>
      </c>
      <c r="D44" s="83">
        <f t="shared" si="0"/>
        <v>800</v>
      </c>
      <c r="E44" s="83">
        <f t="shared" si="0"/>
        <v>569.76</v>
      </c>
      <c r="F44" s="83">
        <f>(E44*100)/D44</f>
        <v>71.22</v>
      </c>
    </row>
    <row r="45" spans="1:6" ht="13.15" x14ac:dyDescent="0.25">
      <c r="A45" s="55" t="s">
        <v>134</v>
      </c>
      <c r="B45" s="56" t="s">
        <v>135</v>
      </c>
      <c r="C45" s="84">
        <v>800</v>
      </c>
      <c r="D45" s="84">
        <v>800</v>
      </c>
      <c r="E45" s="84">
        <v>569.76</v>
      </c>
      <c r="F45" s="84"/>
    </row>
    <row r="46" spans="1:6" ht="13.15" x14ac:dyDescent="0.25">
      <c r="A46" s="49" t="s">
        <v>50</v>
      </c>
      <c r="B46" s="50" t="s">
        <v>51</v>
      </c>
      <c r="C46" s="80">
        <f t="shared" ref="C46:E47" si="1">C47</f>
        <v>449724</v>
      </c>
      <c r="D46" s="80">
        <f t="shared" si="1"/>
        <v>494824</v>
      </c>
      <c r="E46" s="80">
        <f t="shared" si="1"/>
        <v>489695.84</v>
      </c>
      <c r="F46" s="81">
        <f>(E46*100)/D46</f>
        <v>98.963639597109278</v>
      </c>
    </row>
    <row r="47" spans="1:6" x14ac:dyDescent="0.2">
      <c r="A47" s="51" t="s">
        <v>64</v>
      </c>
      <c r="B47" s="52" t="s">
        <v>65</v>
      </c>
      <c r="C47" s="82">
        <f t="shared" si="1"/>
        <v>449724</v>
      </c>
      <c r="D47" s="82">
        <f t="shared" si="1"/>
        <v>494824</v>
      </c>
      <c r="E47" s="82">
        <f t="shared" si="1"/>
        <v>489695.84</v>
      </c>
      <c r="F47" s="81">
        <f>(E47*100)/D47</f>
        <v>98.963639597109278</v>
      </c>
    </row>
    <row r="48" spans="1:6" ht="25.5" x14ac:dyDescent="0.2">
      <c r="A48" s="53" t="s">
        <v>66</v>
      </c>
      <c r="B48" s="54" t="s">
        <v>67</v>
      </c>
      <c r="C48" s="83">
        <f>C49+C50</f>
        <v>449724</v>
      </c>
      <c r="D48" s="83">
        <f>D49+D50</f>
        <v>494824</v>
      </c>
      <c r="E48" s="83">
        <f>E49+E50</f>
        <v>489695.84</v>
      </c>
      <c r="F48" s="83">
        <f>(E48*100)/D48</f>
        <v>98.963639597109278</v>
      </c>
    </row>
    <row r="49" spans="1:6" x14ac:dyDescent="0.2">
      <c r="A49" s="55" t="s">
        <v>68</v>
      </c>
      <c r="B49" s="56" t="s">
        <v>69</v>
      </c>
      <c r="C49" s="84">
        <v>449724</v>
      </c>
      <c r="D49" s="84">
        <v>494824</v>
      </c>
      <c r="E49" s="84">
        <v>489695.84</v>
      </c>
      <c r="F49" s="84"/>
    </row>
    <row r="50" spans="1:6" ht="25.5" x14ac:dyDescent="0.2">
      <c r="A50" s="55" t="s">
        <v>70</v>
      </c>
      <c r="B50" s="56" t="s">
        <v>71</v>
      </c>
      <c r="C50" s="84">
        <v>0</v>
      </c>
      <c r="D50" s="84">
        <v>0</v>
      </c>
      <c r="E50" s="84">
        <v>0</v>
      </c>
      <c r="F50" s="84"/>
    </row>
    <row r="51" spans="1:6" x14ac:dyDescent="0.2">
      <c r="A51" s="48" t="s">
        <v>74</v>
      </c>
      <c r="B51" s="48" t="s">
        <v>164</v>
      </c>
      <c r="C51" s="78">
        <f>C52+C58</f>
        <v>332</v>
      </c>
      <c r="D51" s="78">
        <f>D52+D58</f>
        <v>332</v>
      </c>
      <c r="E51" s="78">
        <f>E52+E58</f>
        <v>100</v>
      </c>
      <c r="F51" s="79">
        <f>(E51*100)/D51</f>
        <v>30.120481927710845</v>
      </c>
    </row>
    <row r="52" spans="1:6" x14ac:dyDescent="0.2">
      <c r="A52" s="49" t="s">
        <v>72</v>
      </c>
      <c r="B52" s="50" t="s">
        <v>73</v>
      </c>
      <c r="C52" s="80">
        <f>C53</f>
        <v>233</v>
      </c>
      <c r="D52" s="80">
        <f>D53</f>
        <v>233</v>
      </c>
      <c r="E52" s="80">
        <f>E53</f>
        <v>100</v>
      </c>
      <c r="F52" s="81">
        <f>(E52*100)/D52</f>
        <v>42.918454935622314</v>
      </c>
    </row>
    <row r="53" spans="1:6" x14ac:dyDescent="0.2">
      <c r="A53" s="51" t="s">
        <v>87</v>
      </c>
      <c r="B53" s="52" t="s">
        <v>88</v>
      </c>
      <c r="C53" s="82">
        <f>C54+C56</f>
        <v>233</v>
      </c>
      <c r="D53" s="82">
        <f>D54+D56</f>
        <v>233</v>
      </c>
      <c r="E53" s="82">
        <f>E54+E56</f>
        <v>100</v>
      </c>
      <c r="F53" s="81">
        <f>(E53*100)/D53</f>
        <v>42.918454935622314</v>
      </c>
    </row>
    <row r="54" spans="1:6" x14ac:dyDescent="0.2">
      <c r="A54" s="53" t="s">
        <v>99</v>
      </c>
      <c r="B54" s="54" t="s">
        <v>100</v>
      </c>
      <c r="C54" s="83">
        <f>C55</f>
        <v>100</v>
      </c>
      <c r="D54" s="83">
        <f>D55</f>
        <v>100</v>
      </c>
      <c r="E54" s="83">
        <f>E55</f>
        <v>100</v>
      </c>
      <c r="F54" s="83">
        <f>(E54*100)/D54</f>
        <v>100</v>
      </c>
    </row>
    <row r="55" spans="1:6" x14ac:dyDescent="0.2">
      <c r="A55" s="55" t="s">
        <v>101</v>
      </c>
      <c r="B55" s="56" t="s">
        <v>102</v>
      </c>
      <c r="C55" s="84">
        <v>100</v>
      </c>
      <c r="D55" s="84">
        <v>100</v>
      </c>
      <c r="E55" s="84">
        <v>100</v>
      </c>
      <c r="F55" s="84"/>
    </row>
    <row r="56" spans="1:6" x14ac:dyDescent="0.2">
      <c r="A56" s="53" t="s">
        <v>125</v>
      </c>
      <c r="B56" s="54" t="s">
        <v>126</v>
      </c>
      <c r="C56" s="83">
        <f>C57</f>
        <v>133</v>
      </c>
      <c r="D56" s="83">
        <f>D57</f>
        <v>133</v>
      </c>
      <c r="E56" s="83">
        <f>E57</f>
        <v>0</v>
      </c>
      <c r="F56" s="83">
        <f>(E56*100)/D56</f>
        <v>0</v>
      </c>
    </row>
    <row r="57" spans="1:6" x14ac:dyDescent="0.2">
      <c r="A57" s="55" t="s">
        <v>127</v>
      </c>
      <c r="B57" s="56" t="s">
        <v>128</v>
      </c>
      <c r="C57" s="84">
        <v>133</v>
      </c>
      <c r="D57" s="84">
        <v>133</v>
      </c>
      <c r="E57" s="84">
        <v>0</v>
      </c>
      <c r="F57" s="84"/>
    </row>
    <row r="58" spans="1:6" x14ac:dyDescent="0.2">
      <c r="A58" s="49" t="s">
        <v>136</v>
      </c>
      <c r="B58" s="50" t="s">
        <v>137</v>
      </c>
      <c r="C58" s="80">
        <f t="shared" ref="C58:E60" si="2">C59</f>
        <v>99</v>
      </c>
      <c r="D58" s="80">
        <f t="shared" si="2"/>
        <v>99</v>
      </c>
      <c r="E58" s="80">
        <f t="shared" si="2"/>
        <v>0</v>
      </c>
      <c r="F58" s="81">
        <f>(E58*100)/D58</f>
        <v>0</v>
      </c>
    </row>
    <row r="59" spans="1:6" x14ac:dyDescent="0.2">
      <c r="A59" s="51" t="s">
        <v>138</v>
      </c>
      <c r="B59" s="52" t="s">
        <v>139</v>
      </c>
      <c r="C59" s="82">
        <f t="shared" si="2"/>
        <v>99</v>
      </c>
      <c r="D59" s="82">
        <f t="shared" si="2"/>
        <v>99</v>
      </c>
      <c r="E59" s="82">
        <f t="shared" si="2"/>
        <v>0</v>
      </c>
      <c r="F59" s="81">
        <f>(E59*100)/D59</f>
        <v>0</v>
      </c>
    </row>
    <row r="60" spans="1:6" x14ac:dyDescent="0.2">
      <c r="A60" s="53" t="s">
        <v>140</v>
      </c>
      <c r="B60" s="54" t="s">
        <v>141</v>
      </c>
      <c r="C60" s="83">
        <f t="shared" si="2"/>
        <v>99</v>
      </c>
      <c r="D60" s="83">
        <f t="shared" si="2"/>
        <v>99</v>
      </c>
      <c r="E60" s="83">
        <f t="shared" si="2"/>
        <v>0</v>
      </c>
      <c r="F60" s="83">
        <f>(E60*100)/D60</f>
        <v>0</v>
      </c>
    </row>
    <row r="61" spans="1:6" x14ac:dyDescent="0.2">
      <c r="A61" s="55" t="s">
        <v>142</v>
      </c>
      <c r="B61" s="56" t="s">
        <v>143</v>
      </c>
      <c r="C61" s="84">
        <v>99</v>
      </c>
      <c r="D61" s="84">
        <v>99</v>
      </c>
      <c r="E61" s="84">
        <v>0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4" si="3">C63</f>
        <v>332</v>
      </c>
      <c r="D62" s="80">
        <f t="shared" si="3"/>
        <v>332</v>
      </c>
      <c r="E62" s="80">
        <f t="shared" si="3"/>
        <v>612.63</v>
      </c>
      <c r="F62" s="81">
        <f>(E62*100)/D62</f>
        <v>184.52710843373495</v>
      </c>
    </row>
    <row r="63" spans="1:6" x14ac:dyDescent="0.2">
      <c r="A63" s="51" t="s">
        <v>58</v>
      </c>
      <c r="B63" s="52" t="s">
        <v>59</v>
      </c>
      <c r="C63" s="82">
        <f t="shared" si="3"/>
        <v>332</v>
      </c>
      <c r="D63" s="82">
        <f t="shared" si="3"/>
        <v>332</v>
      </c>
      <c r="E63" s="82">
        <f t="shared" si="3"/>
        <v>612.63</v>
      </c>
      <c r="F63" s="81">
        <f>(E63*100)/D63</f>
        <v>184.52710843373495</v>
      </c>
    </row>
    <row r="64" spans="1:6" x14ac:dyDescent="0.2">
      <c r="A64" s="53" t="s">
        <v>60</v>
      </c>
      <c r="B64" s="54" t="s">
        <v>61</v>
      </c>
      <c r="C64" s="83">
        <f t="shared" si="3"/>
        <v>332</v>
      </c>
      <c r="D64" s="83">
        <f t="shared" si="3"/>
        <v>332</v>
      </c>
      <c r="E64" s="83">
        <f t="shared" si="3"/>
        <v>612.63</v>
      </c>
      <c r="F64" s="83">
        <f>(E64*100)/D64</f>
        <v>184.52710843373495</v>
      </c>
    </row>
    <row r="65" spans="1:6" x14ac:dyDescent="0.2">
      <c r="A65" s="55" t="s">
        <v>62</v>
      </c>
      <c r="B65" s="56" t="s">
        <v>63</v>
      </c>
      <c r="C65" s="84">
        <v>332</v>
      </c>
      <c r="D65" s="84">
        <v>332</v>
      </c>
      <c r="E65" s="84">
        <v>612.63</v>
      </c>
      <c r="F65" s="84"/>
    </row>
    <row r="66" spans="1:6" x14ac:dyDescent="0.2">
      <c r="A66" s="48" t="s">
        <v>157</v>
      </c>
      <c r="B66" s="48" t="s">
        <v>165</v>
      </c>
      <c r="C66" s="78"/>
      <c r="D66" s="78"/>
      <c r="E66" s="78"/>
      <c r="F66" s="79" t="e">
        <f>(E66*100)/D66</f>
        <v>#DIV/0!</v>
      </c>
    </row>
    <row r="67" spans="1:6" x14ac:dyDescent="0.2">
      <c r="A67" s="49" t="s">
        <v>50</v>
      </c>
      <c r="B67" s="50" t="s">
        <v>51</v>
      </c>
      <c r="C67" s="80">
        <f t="shared" ref="C67:E69" si="4">C68</f>
        <v>0</v>
      </c>
      <c r="D67" s="80">
        <f t="shared" si="4"/>
        <v>0</v>
      </c>
      <c r="E67" s="80">
        <f t="shared" si="4"/>
        <v>0</v>
      </c>
      <c r="F67" s="81" t="e">
        <f>(E67*100)/D67</f>
        <v>#DIV/0!</v>
      </c>
    </row>
    <row r="68" spans="1:6" x14ac:dyDescent="0.2">
      <c r="A68" s="51" t="s">
        <v>52</v>
      </c>
      <c r="B68" s="52" t="s">
        <v>53</v>
      </c>
      <c r="C68" s="82">
        <f t="shared" si="4"/>
        <v>0</v>
      </c>
      <c r="D68" s="82">
        <f t="shared" si="4"/>
        <v>0</v>
      </c>
      <c r="E68" s="82">
        <f t="shared" si="4"/>
        <v>0</v>
      </c>
      <c r="F68" s="81" t="e">
        <f>(E68*100)/D68</f>
        <v>#DIV/0!</v>
      </c>
    </row>
    <row r="69" spans="1:6" x14ac:dyDescent="0.2">
      <c r="A69" s="53" t="s">
        <v>54</v>
      </c>
      <c r="B69" s="54" t="s">
        <v>55</v>
      </c>
      <c r="C69" s="83">
        <f t="shared" si="4"/>
        <v>0</v>
      </c>
      <c r="D69" s="83">
        <f t="shared" si="4"/>
        <v>0</v>
      </c>
      <c r="E69" s="83">
        <f t="shared" si="4"/>
        <v>0</v>
      </c>
      <c r="F69" s="83" t="e">
        <f>(E69*100)/D69</f>
        <v>#DIV/0!</v>
      </c>
    </row>
    <row r="70" spans="1:6" x14ac:dyDescent="0.2">
      <c r="A70" s="55" t="s">
        <v>56</v>
      </c>
      <c r="B70" s="56" t="s">
        <v>57</v>
      </c>
      <c r="C70" s="84">
        <v>0</v>
      </c>
      <c r="D70" s="84">
        <v>0</v>
      </c>
      <c r="E70" s="84">
        <v>0</v>
      </c>
      <c r="F70" s="84"/>
    </row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Herceg</cp:lastModifiedBy>
  <cp:lastPrinted>2023-07-24T12:33:14Z</cp:lastPrinted>
  <dcterms:created xsi:type="dcterms:W3CDTF">2022-08-12T12:51:27Z</dcterms:created>
  <dcterms:modified xsi:type="dcterms:W3CDTF">2025-03-25T12:34:10Z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