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luburic\Desktop\polugodišnji dostavljeno od sudova\"/>
    </mc:Choice>
  </mc:AlternateContent>
  <xr:revisionPtr revIDLastSave="0" documentId="13_ncr:1_{C8D23C2B-3D40-4FBF-B37C-BB61A49B72DC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5" l="1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12" i="15"/>
  <c r="G12" i="1" l="1"/>
  <c r="H12" i="1"/>
  <c r="I12" i="1"/>
  <c r="I16" i="1" s="1"/>
  <c r="J12" i="1"/>
  <c r="G15" i="1"/>
  <c r="H15" i="1"/>
  <c r="I15" i="1"/>
  <c r="J15" i="1"/>
  <c r="L12" i="1" l="1"/>
  <c r="J16" i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L16" i="1"/>
  <c r="K26" i="1"/>
  <c r="H27" i="1"/>
  <c r="L23" i="1"/>
  <c r="J27" i="1"/>
  <c r="L27" i="1" s="1"/>
  <c r="G27" i="1"/>
  <c r="K27" i="1" s="1"/>
  <c r="E89" i="15"/>
  <c r="D89" i="15"/>
  <c r="D88" i="15" s="1"/>
  <c r="D87" i="15" s="1"/>
  <c r="C89" i="15"/>
  <c r="C88" i="15"/>
  <c r="C87" i="15" s="1"/>
  <c r="E83" i="15"/>
  <c r="D83" i="15"/>
  <c r="D82" i="15" s="1"/>
  <c r="D81" i="15" s="1"/>
  <c r="D9" i="15" s="1"/>
  <c r="C83" i="15"/>
  <c r="C82" i="15"/>
  <c r="C81" i="15" s="1"/>
  <c r="C9" i="15" s="1"/>
  <c r="E78" i="15"/>
  <c r="D78" i="15"/>
  <c r="C78" i="15"/>
  <c r="D77" i="15"/>
  <c r="D76" i="15" s="1"/>
  <c r="C77" i="15"/>
  <c r="C76" i="15" s="1"/>
  <c r="E73" i="15"/>
  <c r="D73" i="15"/>
  <c r="C73" i="15"/>
  <c r="D72" i="15"/>
  <c r="D71" i="15" s="1"/>
  <c r="C72" i="15"/>
  <c r="C71" i="15" s="1"/>
  <c r="E69" i="15"/>
  <c r="D69" i="15"/>
  <c r="C69" i="15"/>
  <c r="D68" i="15"/>
  <c r="D67" i="15" s="1"/>
  <c r="D8" i="15" s="1"/>
  <c r="C68" i="15"/>
  <c r="C67" i="15" s="1"/>
  <c r="C8" i="15" s="1"/>
  <c r="E63" i="15"/>
  <c r="D63" i="15"/>
  <c r="C63" i="15"/>
  <c r="E62" i="15"/>
  <c r="D62" i="15"/>
  <c r="D61" i="15" s="1"/>
  <c r="C62" i="15"/>
  <c r="C61" i="15"/>
  <c r="E59" i="15"/>
  <c r="D59" i="15"/>
  <c r="C59" i="15"/>
  <c r="E55" i="15"/>
  <c r="D55" i="15"/>
  <c r="D54" i="15" s="1"/>
  <c r="D53" i="15" s="1"/>
  <c r="C55" i="15"/>
  <c r="C54" i="15"/>
  <c r="C53" i="15" s="1"/>
  <c r="E50" i="15"/>
  <c r="E47" i="15" s="1"/>
  <c r="D50" i="15"/>
  <c r="C50" i="15"/>
  <c r="E48" i="15"/>
  <c r="D48" i="15"/>
  <c r="D47" i="15" s="1"/>
  <c r="C48" i="15"/>
  <c r="C47" i="15" s="1"/>
  <c r="E41" i="15"/>
  <c r="D41" i="15"/>
  <c r="C41" i="15"/>
  <c r="E31" i="15"/>
  <c r="D31" i="15"/>
  <c r="C31" i="15"/>
  <c r="C21" i="15" s="1"/>
  <c r="E27" i="15"/>
  <c r="D27" i="15"/>
  <c r="C27" i="15"/>
  <c r="E22" i="15"/>
  <c r="D22" i="15"/>
  <c r="D21" i="15" s="1"/>
  <c r="C22" i="15"/>
  <c r="E19" i="15"/>
  <c r="D19" i="15"/>
  <c r="C19" i="15"/>
  <c r="E17" i="15"/>
  <c r="E13" i="15" s="1"/>
  <c r="D17" i="15"/>
  <c r="C17" i="15"/>
  <c r="E14" i="15"/>
  <c r="D14" i="15"/>
  <c r="D13" i="15" s="1"/>
  <c r="C14" i="15"/>
  <c r="C13" i="15" s="1"/>
  <c r="H8" i="8"/>
  <c r="G8" i="8"/>
  <c r="F7" i="8"/>
  <c r="G7" i="8" s="1"/>
  <c r="E7" i="8"/>
  <c r="D7" i="8"/>
  <c r="C7" i="8"/>
  <c r="E6" i="8"/>
  <c r="D6" i="8"/>
  <c r="C6" i="8"/>
  <c r="H19" i="5"/>
  <c r="G19" i="5"/>
  <c r="H18" i="5"/>
  <c r="F18" i="5"/>
  <c r="G18" i="5" s="1"/>
  <c r="E18" i="5"/>
  <c r="D18" i="5"/>
  <c r="C18" i="5"/>
  <c r="C13" i="5" s="1"/>
  <c r="H17" i="5"/>
  <c r="G17" i="5"/>
  <c r="F16" i="5"/>
  <c r="H16" i="5" s="1"/>
  <c r="E16" i="5"/>
  <c r="E13" i="5" s="1"/>
  <c r="D16" i="5"/>
  <c r="D13" i="5" s="1"/>
  <c r="C16" i="5"/>
  <c r="H15" i="5"/>
  <c r="G15" i="5"/>
  <c r="F14" i="5"/>
  <c r="G14" i="5" s="1"/>
  <c r="E14" i="5"/>
  <c r="D14" i="5"/>
  <c r="C14" i="5"/>
  <c r="F13" i="5"/>
  <c r="H13" i="5" s="1"/>
  <c r="H12" i="5"/>
  <c r="G12" i="5"/>
  <c r="H11" i="5"/>
  <c r="F11" i="5"/>
  <c r="G11" i="5" s="1"/>
  <c r="E11" i="5"/>
  <c r="D11" i="5"/>
  <c r="C11" i="5"/>
  <c r="C6" i="5" s="1"/>
  <c r="H10" i="5"/>
  <c r="G10" i="5"/>
  <c r="F9" i="5"/>
  <c r="H9" i="5" s="1"/>
  <c r="E9" i="5"/>
  <c r="D9" i="5"/>
  <c r="C9" i="5"/>
  <c r="H8" i="5"/>
  <c r="G8" i="5"/>
  <c r="F7" i="5"/>
  <c r="E7" i="5"/>
  <c r="E6" i="5" s="1"/>
  <c r="D7" i="5"/>
  <c r="D6" i="5" s="1"/>
  <c r="C7" i="5"/>
  <c r="G7" i="5" s="1"/>
  <c r="L75" i="3"/>
  <c r="K75" i="3"/>
  <c r="J74" i="3"/>
  <c r="L74" i="3" s="1"/>
  <c r="I74" i="3"/>
  <c r="H74" i="3"/>
  <c r="G74" i="3"/>
  <c r="L73" i="3"/>
  <c r="K73" i="3"/>
  <c r="L72" i="3"/>
  <c r="K72" i="3"/>
  <c r="L71" i="3"/>
  <c r="K71" i="3"/>
  <c r="J70" i="3"/>
  <c r="L70" i="3" s="1"/>
  <c r="I70" i="3"/>
  <c r="H70" i="3"/>
  <c r="H69" i="3" s="1"/>
  <c r="H68" i="3" s="1"/>
  <c r="G70" i="3"/>
  <c r="J69" i="3"/>
  <c r="L69" i="3" s="1"/>
  <c r="I69" i="3"/>
  <c r="G69" i="3"/>
  <c r="J68" i="3"/>
  <c r="L68" i="3" s="1"/>
  <c r="I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J63" i="3"/>
  <c r="L63" i="3" s="1"/>
  <c r="I63" i="3"/>
  <c r="H63" i="3"/>
  <c r="G63" i="3"/>
  <c r="G62" i="3" s="1"/>
  <c r="J62" i="3"/>
  <c r="L62" i="3" s="1"/>
  <c r="I62" i="3"/>
  <c r="H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7" i="3"/>
  <c r="L37" i="3" s="1"/>
  <c r="I37" i="3"/>
  <c r="H37" i="3"/>
  <c r="H36" i="3" s="1"/>
  <c r="H27" i="3" s="1"/>
  <c r="H26" i="3" s="1"/>
  <c r="G37" i="3"/>
  <c r="G36" i="3" s="1"/>
  <c r="G27" i="3" s="1"/>
  <c r="G26" i="3" s="1"/>
  <c r="J36" i="3"/>
  <c r="L36" i="3" s="1"/>
  <c r="I36" i="3"/>
  <c r="L35" i="3"/>
  <c r="K35" i="3"/>
  <c r="J34" i="3"/>
  <c r="L34" i="3" s="1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J29" i="3"/>
  <c r="L29" i="3" s="1"/>
  <c r="I29" i="3"/>
  <c r="H29" i="3"/>
  <c r="G29" i="3"/>
  <c r="I28" i="3"/>
  <c r="I27" i="3" s="1"/>
  <c r="I26" i="3" s="1"/>
  <c r="H28" i="3"/>
  <c r="G28" i="3"/>
  <c r="L21" i="3"/>
  <c r="K21" i="3"/>
  <c r="L20" i="3"/>
  <c r="K20" i="3"/>
  <c r="J19" i="3"/>
  <c r="L19" i="3" s="1"/>
  <c r="I19" i="3"/>
  <c r="H19" i="3"/>
  <c r="G19" i="3"/>
  <c r="G18" i="3" s="1"/>
  <c r="J18" i="3"/>
  <c r="I18" i="3"/>
  <c r="H18" i="3"/>
  <c r="L17" i="3"/>
  <c r="K17" i="3"/>
  <c r="J16" i="3"/>
  <c r="L16" i="3" s="1"/>
  <c r="I16" i="3"/>
  <c r="H16" i="3"/>
  <c r="G16" i="3"/>
  <c r="J15" i="3"/>
  <c r="K15" i="3" s="1"/>
  <c r="I15" i="3"/>
  <c r="H15" i="3"/>
  <c r="G15" i="3"/>
  <c r="L14" i="3"/>
  <c r="K14" i="3"/>
  <c r="L13" i="3"/>
  <c r="J13" i="3"/>
  <c r="K13" i="3" s="1"/>
  <c r="I13" i="3"/>
  <c r="H13" i="3"/>
  <c r="G13" i="3"/>
  <c r="L12" i="3"/>
  <c r="J12" i="3"/>
  <c r="K12" i="3" s="1"/>
  <c r="I12" i="3"/>
  <c r="H12" i="3"/>
  <c r="G12" i="3"/>
  <c r="I11" i="3"/>
  <c r="I10" i="3" s="1"/>
  <c r="H11" i="3"/>
  <c r="H10" i="3" s="1"/>
  <c r="D12" i="15" l="1"/>
  <c r="D7" i="15" s="1"/>
  <c r="C12" i="15"/>
  <c r="C7" i="15" s="1"/>
  <c r="F6" i="8"/>
  <c r="K16" i="3"/>
  <c r="G13" i="5"/>
  <c r="L15" i="3"/>
  <c r="K29" i="3"/>
  <c r="K34" i="3"/>
  <c r="H7" i="5"/>
  <c r="H14" i="5"/>
  <c r="H7" i="8"/>
  <c r="E68" i="15"/>
  <c r="E72" i="15"/>
  <c r="E77" i="15"/>
  <c r="J11" i="3"/>
  <c r="J10" i="3" s="1"/>
  <c r="L10" i="3" s="1"/>
  <c r="J28" i="3"/>
  <c r="G9" i="5"/>
  <c r="G16" i="5"/>
  <c r="E21" i="15"/>
  <c r="E12" i="15" s="1"/>
  <c r="E54" i="15"/>
  <c r="E61" i="15"/>
  <c r="E82" i="15"/>
  <c r="E88" i="15"/>
  <c r="K36" i="3"/>
  <c r="K37" i="3"/>
  <c r="K62" i="3"/>
  <c r="K63" i="3"/>
  <c r="K68" i="3"/>
  <c r="K69" i="3"/>
  <c r="K70" i="3"/>
  <c r="K74" i="3"/>
  <c r="F6" i="5"/>
  <c r="H6" i="5" s="1"/>
  <c r="L11" i="3"/>
  <c r="L18" i="3"/>
  <c r="G11" i="3"/>
  <c r="K18" i="3"/>
  <c r="K19" i="3"/>
  <c r="E7" i="15" l="1"/>
  <c r="F7" i="15" s="1"/>
  <c r="G6" i="5"/>
  <c r="E53" i="15"/>
  <c r="E71" i="15"/>
  <c r="E81" i="15"/>
  <c r="E9" i="15" s="1"/>
  <c r="F9" i="15" s="1"/>
  <c r="E67" i="15"/>
  <c r="L28" i="3"/>
  <c r="K28" i="3"/>
  <c r="J27" i="3"/>
  <c r="G6" i="8"/>
  <c r="H6" i="8"/>
  <c r="E76" i="15"/>
  <c r="E87" i="15"/>
  <c r="G10" i="3"/>
  <c r="K10" i="3" s="1"/>
  <c r="K11" i="3"/>
  <c r="J26" i="3" l="1"/>
  <c r="L27" i="3"/>
  <c r="K27" i="3"/>
  <c r="E8" i="15"/>
  <c r="F8" i="15" s="1"/>
  <c r="L26" i="3" l="1"/>
  <c r="K26" i="3"/>
</calcChain>
</file>

<file path=xl/sharedStrings.xml><?xml version="1.0" encoding="utf-8"?>
<sst xmlns="http://schemas.openxmlformats.org/spreadsheetml/2006/main" count="419" uniqueCount="190">
  <si>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</si>
  <si>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</si>
  <si>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</si>
  <si>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</si>
  <si>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</si>
  <si>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</si>
  <si>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</si>
  <si>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</si>
  <si>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</si>
  <si>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</si>
  <si>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</si>
  <si>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</si>
  <si>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</si>
  <si>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</si>
  <si>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</si>
  <si>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</si>
  <si>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</si>
  <si>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</si>
  <si>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</si>
  <si>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</si>
  <si>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</si>
  <si>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</si>
  <si>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</si>
  <si>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</si>
  <si>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</si>
  <si>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</si>
  <si>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</si>
  <si>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</si>
  <si>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</si>
  <si>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</si>
  <si>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</si>
  <si>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</si>
  <si>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</si>
  <si>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</si>
  <si>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</si>
  <si>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</si>
  <si>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</si>
  <si>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</si>
  <si>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</si>
  <si>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</si>
  <si>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</si>
  <si>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</si>
  <si>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</si>
  <si>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</si>
  <si>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</si>
  <si>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</si>
  <si>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</si>
  <si>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</si>
  <si>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</si>
  <si>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</si>
  <si>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</si>
  <si>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</si>
  <si>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</si>
  <si>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</si>
  <si>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</si>
  <si>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</si>
  <si>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</si>
  <si>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</si>
  <si>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</si>
  <si>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</si>
  <si>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</si>
  <si>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</si>
  <si>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</si>
  <si>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</si>
  <si>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</si>
  <si>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</si>
  <si>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</si>
  <si>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</si>
  <si>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</si>
  <si>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</si>
  <si>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</si>
  <si>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</si>
  <si>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</si>
  <si>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</si>
  <si>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</si>
  <si>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</si>
  <si>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</si>
  <si>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</si>
  <si>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</si>
  <si>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</si>
  <si>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</si>
  <si>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</si>
  <si>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</si>
  <si>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</si>
  <si>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</si>
  <si>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</si>
  <si>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</si>
  <si>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</si>
  <si>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</si>
  <si>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</si>
  <si>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</si>
  <si>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</si>
  <si>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</si>
  <si>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</si>
  <si>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</si>
  <si>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</si>
  <si>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</si>
  <si>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</si>
  <si>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</si>
  <si>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</si>
  <si>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</si>
  <si>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</si>
  <si>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</si>
  <si>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</si>
  <si>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</si>
  <si>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</si>
  <si>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</si>
  <si>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</si>
  <si>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</si>
  <si>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</si>
  <si>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</si>
  <si>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</si>
  <si>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</si>
  <si>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</si>
  <si>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</si>
  <si>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</si>
  <si>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</si>
  <si>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</si>
  <si>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</si>
  <si>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</si>
  <si>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</si>
  <si>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</si>
  <si>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</si>
  <si>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</si>
  <si>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</si>
  <si>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</si>
  <si>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</si>
  <si>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</si>
  <si>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</si>
  <si>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</si>
  <si>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</si>
  <si>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</si>
  <si>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</si>
  <si>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</si>
  <si>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</si>
  <si>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</si>
  <si>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</si>
  <si>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</si>
  <si>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</si>
  <si>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</si>
  <si>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</si>
  <si>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</si>
  <si>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</si>
  <si>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</si>
  <si>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</si>
  <si>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</si>
  <si>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</si>
  <si>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</si>
  <si>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</si>
  <si>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</si>
  <si>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</si>
  <si>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</si>
  <si>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</si>
  <si>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</si>
  <si>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</si>
  <si>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</si>
  <si>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</si>
  <si>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</si>
  <si>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</si>
  <si>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</si>
  <si>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</si>
  <si>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</si>
  <si>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</si>
  <si>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</si>
  <si>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</si>
  <si>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</si>
  <si>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</si>
  <si>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</si>
  <si>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</si>
  <si>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</si>
  <si>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</si>
  <si>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</si>
  <si>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</si>
  <si>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</si>
  <si>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</si>
  <si>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</si>
  <si>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</si>
  <si>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35 Upravni sudovi</t>
  </si>
  <si>
    <t>47158 RIJEKA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</si>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</sst>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9" xfId="2" applyNumberFormat="1" applyFont="1" applyFill="1" applyBorder="1" applyAlignment="1">
      <alignment horizontal="center"/>
    </xf>
    <xf numFmtId="49" fontId="17" fillId="4" borderId="10" xfId="2" applyNumberFormat="1" applyFont="1" applyFill="1" applyBorder="1" applyAlignment="1">
      <alignment horizontal="left"/>
    </xf>
    <xf numFmtId="49" fontId="19" fillId="6" borderId="11" xfId="2" applyNumberFormat="1" applyFont="1" applyFill="1" applyBorder="1" applyAlignment="1">
      <alignment horizontal="center" wrapText="1"/>
    </xf>
    <xf numFmtId="43" fontId="19" fillId="6" borderId="11" xfId="2" applyFont="1" applyFill="1" applyBorder="1" applyAlignment="1">
      <alignment horizontal="left" wrapText="1"/>
    </xf>
    <xf numFmtId="49" fontId="20" fillId="8" borderId="12" xfId="2" applyNumberFormat="1" applyFont="1" applyFill="1" applyBorder="1" applyAlignment="1">
      <alignment horizontal="center" wrapText="1"/>
    </xf>
    <xf numFmtId="43" fontId="20" fillId="8" borderId="12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10" xfId="2" applyNumberFormat="1" applyFont="1" applyFill="1" applyBorder="1"/>
    <xf numFmtId="4" fontId="17" fillId="7" borderId="11" xfId="2" applyNumberFormat="1" applyFont="1" applyFill="1" applyBorder="1"/>
    <xf numFmtId="4" fontId="18" fillId="4" borderId="12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K4" sqref="K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4" t="s">
        <v>41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3" t="s">
        <v>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3" t="s">
        <v>24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2" t="s">
        <v>8</v>
      </c>
      <c r="C10" s="98"/>
      <c r="D10" s="98"/>
      <c r="E10" s="98"/>
      <c r="F10" s="94"/>
      <c r="G10" s="82">
        <v>493062.81</v>
      </c>
      <c r="H10" s="83">
        <v>1045660</v>
      </c>
      <c r="I10" s="83">
        <v>1045660</v>
      </c>
      <c r="J10" s="83">
        <v>552919.06000000006</v>
      </c>
      <c r="K10" s="83"/>
      <c r="L10" s="83"/>
    </row>
    <row r="11" spans="2:13" x14ac:dyDescent="0.25">
      <c r="B11" s="93" t="s">
        <v>7</v>
      </c>
      <c r="C11" s="94"/>
      <c r="D11" s="94"/>
      <c r="E11" s="94"/>
      <c r="F11" s="94"/>
      <c r="G11" s="82">
        <v>0</v>
      </c>
      <c r="H11" s="83">
        <v>0</v>
      </c>
      <c r="I11" s="83">
        <v>0</v>
      </c>
      <c r="J11" s="83">
        <v>0</v>
      </c>
      <c r="K11" s="83"/>
      <c r="L11" s="83"/>
    </row>
    <row r="12" spans="2:13" x14ac:dyDescent="0.25">
      <c r="B12" s="105" t="s">
        <v>0</v>
      </c>
      <c r="C12" s="96"/>
      <c r="D12" s="96"/>
      <c r="E12" s="96"/>
      <c r="F12" s="106"/>
      <c r="G12" s="84">
        <f>G10+G11</f>
        <v>493062.81</v>
      </c>
      <c r="H12" s="84">
        <f t="shared" ref="H12:J12" si="0">H10+H11</f>
        <v>1045660</v>
      </c>
      <c r="I12" s="84">
        <f t="shared" si="0"/>
        <v>1045660</v>
      </c>
      <c r="J12" s="84">
        <f t="shared" si="0"/>
        <v>552919.06000000006</v>
      </c>
      <c r="K12" s="85">
        <f>J12/G12*100</f>
        <v>112.13968054090311</v>
      </c>
      <c r="L12" s="85">
        <f>J12/I12*100</f>
        <v>52.877518505059008</v>
      </c>
    </row>
    <row r="13" spans="2:13" x14ac:dyDescent="0.25">
      <c r="B13" s="97" t="s">
        <v>9</v>
      </c>
      <c r="C13" s="98"/>
      <c r="D13" s="98"/>
      <c r="E13" s="98"/>
      <c r="F13" s="98"/>
      <c r="G13" s="86">
        <v>490275.23</v>
      </c>
      <c r="H13" s="83">
        <v>1038660</v>
      </c>
      <c r="I13" s="83">
        <v>1038660</v>
      </c>
      <c r="J13" s="83">
        <v>550669.12</v>
      </c>
      <c r="K13" s="83"/>
      <c r="L13" s="83"/>
    </row>
    <row r="14" spans="2:13" x14ac:dyDescent="0.25">
      <c r="B14" s="93" t="s">
        <v>10</v>
      </c>
      <c r="C14" s="94"/>
      <c r="D14" s="94"/>
      <c r="E14" s="94"/>
      <c r="F14" s="94"/>
      <c r="G14" s="82">
        <v>2787.58</v>
      </c>
      <c r="H14" s="83">
        <v>7000</v>
      </c>
      <c r="I14" s="83">
        <v>7000</v>
      </c>
      <c r="J14" s="83">
        <v>2249.94</v>
      </c>
      <c r="K14" s="83"/>
      <c r="L14" s="83"/>
    </row>
    <row r="15" spans="2:13" x14ac:dyDescent="0.25">
      <c r="B15" s="14" t="s">
        <v>1</v>
      </c>
      <c r="C15" s="15"/>
      <c r="D15" s="15"/>
      <c r="E15" s="15"/>
      <c r="F15" s="15"/>
      <c r="G15" s="84">
        <f>G13+G14</f>
        <v>493062.81</v>
      </c>
      <c r="H15" s="84">
        <f t="shared" ref="H15:J15" si="1">H13+H14</f>
        <v>1045660</v>
      </c>
      <c r="I15" s="84">
        <f t="shared" si="1"/>
        <v>1045660</v>
      </c>
      <c r="J15" s="84">
        <f t="shared" si="1"/>
        <v>552919.05999999994</v>
      </c>
      <c r="K15" s="85">
        <f>J15/G15*100</f>
        <v>112.13968054090309</v>
      </c>
      <c r="L15" s="85">
        <f>J15/I15*100</f>
        <v>52.877518505058994</v>
      </c>
    </row>
    <row r="16" spans="2:13" x14ac:dyDescent="0.25">
      <c r="B16" s="95" t="s">
        <v>2</v>
      </c>
      <c r="C16" s="96"/>
      <c r="D16" s="96"/>
      <c r="E16" s="96"/>
      <c r="F16" s="96"/>
      <c r="G16" s="87">
        <f>G12-G15</f>
        <v>0</v>
      </c>
      <c r="H16" s="87">
        <f t="shared" ref="H16:J16" si="2">H12-H15</f>
        <v>0</v>
      </c>
      <c r="I16" s="87">
        <f t="shared" si="2"/>
        <v>0</v>
      </c>
      <c r="J16" s="87">
        <f t="shared" si="2"/>
        <v>0</v>
      </c>
      <c r="K16" s="85" t="e">
        <f>J16/G16*100</f>
        <v>#DIV/0!</v>
      </c>
      <c r="L16" s="85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2" t="s">
        <v>11</v>
      </c>
      <c r="C21" s="113"/>
      <c r="D21" s="113"/>
      <c r="E21" s="113"/>
      <c r="F21" s="113"/>
      <c r="G21" s="88">
        <v>0</v>
      </c>
      <c r="H21" s="83">
        <v>0</v>
      </c>
      <c r="I21" s="83">
        <v>0</v>
      </c>
      <c r="J21" s="83">
        <v>0</v>
      </c>
      <c r="K21" s="83"/>
      <c r="L21" s="83"/>
    </row>
    <row r="22" spans="1:49" x14ac:dyDescent="0.25">
      <c r="B22" s="102" t="s">
        <v>12</v>
      </c>
      <c r="C22" s="98"/>
      <c r="D22" s="98"/>
      <c r="E22" s="98"/>
      <c r="F22" s="98"/>
      <c r="G22" s="86">
        <v>0</v>
      </c>
      <c r="H22" s="83">
        <v>0</v>
      </c>
      <c r="I22" s="83">
        <v>0</v>
      </c>
      <c r="J22" s="83">
        <v>0</v>
      </c>
      <c r="K22" s="83"/>
      <c r="L22" s="83"/>
    </row>
    <row r="23" spans="1:49" ht="15" customHeight="1" x14ac:dyDescent="0.25">
      <c r="B23" s="99" t="s">
        <v>23</v>
      </c>
      <c r="C23" s="100"/>
      <c r="D23" s="100"/>
      <c r="E23" s="100"/>
      <c r="F23" s="101"/>
      <c r="G23" s="89">
        <f>G21-G22</f>
        <v>0</v>
      </c>
      <c r="H23" s="89">
        <f t="shared" ref="H23:J23" si="3">H21-H22</f>
        <v>0</v>
      </c>
      <c r="I23" s="89">
        <f t="shared" si="3"/>
        <v>0</v>
      </c>
      <c r="J23" s="89">
        <f t="shared" si="3"/>
        <v>0</v>
      </c>
      <c r="K23" s="90" t="e">
        <f>J23/G23*100</f>
        <v>#DIV/0!</v>
      </c>
      <c r="L23" s="90" t="e">
        <f>J23/I23*100</f>
        <v>#DIV/0!</v>
      </c>
    </row>
    <row r="24" spans="1:49" s="29" customFormat="1" ht="15" customHeight="1" x14ac:dyDescent="0.25">
      <c r="A24"/>
      <c r="B24" s="102" t="s">
        <v>5</v>
      </c>
      <c r="C24" s="98"/>
      <c r="D24" s="98"/>
      <c r="E24" s="98"/>
      <c r="F24" s="98"/>
      <c r="G24" s="86">
        <v>0</v>
      </c>
      <c r="H24" s="83">
        <v>0</v>
      </c>
      <c r="I24" s="83">
        <v>0</v>
      </c>
      <c r="J24" s="83">
        <v>0</v>
      </c>
      <c r="K24" s="83"/>
      <c r="L24" s="8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2" t="s">
        <v>27</v>
      </c>
      <c r="C25" s="98"/>
      <c r="D25" s="98"/>
      <c r="E25" s="98"/>
      <c r="F25" s="98"/>
      <c r="G25" s="86">
        <v>0</v>
      </c>
      <c r="H25" s="83">
        <v>0</v>
      </c>
      <c r="I25" s="83">
        <v>0</v>
      </c>
      <c r="J25" s="83">
        <v>0</v>
      </c>
      <c r="K25" s="83"/>
      <c r="L25" s="8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99" t="s">
        <v>29</v>
      </c>
      <c r="C26" s="100"/>
      <c r="D26" s="100"/>
      <c r="E26" s="100"/>
      <c r="F26" s="101"/>
      <c r="G26" s="91">
        <f>G24+G25</f>
        <v>0</v>
      </c>
      <c r="H26" s="91">
        <f t="shared" ref="H26:J26" si="4">H24+H25</f>
        <v>0</v>
      </c>
      <c r="I26" s="91">
        <f t="shared" si="4"/>
        <v>0</v>
      </c>
      <c r="J26" s="91">
        <f t="shared" si="4"/>
        <v>0</v>
      </c>
      <c r="K26" s="90" t="e">
        <f>J26/G26*100</f>
        <v>#DIV/0!</v>
      </c>
      <c r="L26" s="90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2" t="s">
        <v>30</v>
      </c>
      <c r="C27" s="92"/>
      <c r="D27" s="92"/>
      <c r="E27" s="92"/>
      <c r="F27" s="92"/>
      <c r="G27" s="91">
        <f>G16+G26</f>
        <v>0</v>
      </c>
      <c r="H27" s="91">
        <f t="shared" ref="H27:J27" si="5">H16+H26</f>
        <v>0</v>
      </c>
      <c r="I27" s="91">
        <f t="shared" si="5"/>
        <v>0</v>
      </c>
      <c r="J27" s="91">
        <f t="shared" si="5"/>
        <v>0</v>
      </c>
      <c r="K27" s="90" t="e">
        <f>J27/G27*100</f>
        <v>#DIV/0!</v>
      </c>
      <c r="L27" s="90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Q10" sqref="Q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3" t="s">
        <v>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3" t="s">
        <v>26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3" t="s">
        <v>15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4" t="s">
        <v>3</v>
      </c>
      <c r="C8" s="115"/>
      <c r="D8" s="115"/>
      <c r="E8" s="115"/>
      <c r="F8" s="116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7">
        <v>1</v>
      </c>
      <c r="C9" s="118"/>
      <c r="D9" s="118"/>
      <c r="E9" s="118"/>
      <c r="F9" s="119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493062.81</v>
      </c>
      <c r="H10" s="64">
        <f>H11</f>
        <v>1045660</v>
      </c>
      <c r="I10" s="64">
        <f>I11</f>
        <v>1045660</v>
      </c>
      <c r="J10" s="64">
        <f>J11</f>
        <v>552919.05999999994</v>
      </c>
      <c r="K10" s="68">
        <f t="shared" ref="K10:K21" si="0">(J10*100)/G10</f>
        <v>112.13968054090309</v>
      </c>
      <c r="L10" s="68">
        <f t="shared" ref="L10:L21" si="1">(J10*100)/I10</f>
        <v>52.877518505059001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G12+G15+G18</f>
        <v>493062.81</v>
      </c>
      <c r="H11" s="64">
        <f>H12+H15+H18</f>
        <v>1045660</v>
      </c>
      <c r="I11" s="64">
        <f>I12+I15+I18</f>
        <v>1045660</v>
      </c>
      <c r="J11" s="64">
        <f>J12+J15+J18</f>
        <v>552919.05999999994</v>
      </c>
      <c r="K11" s="64">
        <f t="shared" si="0"/>
        <v>112.13968054090309</v>
      </c>
      <c r="L11" s="64">
        <f t="shared" si="1"/>
        <v>52.877518505059001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15</v>
      </c>
      <c r="I12" s="64">
        <f t="shared" si="2"/>
        <v>15</v>
      </c>
      <c r="J12" s="64">
        <f t="shared" si="2"/>
        <v>0</v>
      </c>
      <c r="K12" s="64" t="e">
        <f t="shared" si="0"/>
        <v>#DIV/0!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15</v>
      </c>
      <c r="I13" s="64">
        <f t="shared" si="2"/>
        <v>15</v>
      </c>
      <c r="J13" s="64">
        <f t="shared" si="2"/>
        <v>0</v>
      </c>
      <c r="K13" s="64" t="e">
        <f t="shared" si="0"/>
        <v>#DIV/0!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15</v>
      </c>
      <c r="I14" s="65">
        <v>15</v>
      </c>
      <c r="J14" s="65">
        <v>0</v>
      </c>
      <c r="K14" s="65" t="e">
        <f t="shared" si="0"/>
        <v>#DIV/0!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0</v>
      </c>
      <c r="H15" s="64">
        <f t="shared" si="3"/>
        <v>500</v>
      </c>
      <c r="I15" s="64">
        <f t="shared" si="3"/>
        <v>500</v>
      </c>
      <c r="J15" s="64">
        <f t="shared" si="3"/>
        <v>0</v>
      </c>
      <c r="K15" s="64" t="e">
        <f t="shared" si="0"/>
        <v>#DIV/0!</v>
      </c>
      <c r="L15" s="64">
        <f t="shared" si="1"/>
        <v>0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0</v>
      </c>
      <c r="H16" s="64">
        <f t="shared" si="3"/>
        <v>500</v>
      </c>
      <c r="I16" s="64">
        <f t="shared" si="3"/>
        <v>500</v>
      </c>
      <c r="J16" s="64">
        <f t="shared" si="3"/>
        <v>0</v>
      </c>
      <c r="K16" s="64" t="e">
        <f t="shared" si="0"/>
        <v>#DIV/0!</v>
      </c>
      <c r="L16" s="64">
        <f t="shared" si="1"/>
        <v>0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0</v>
      </c>
      <c r="H17" s="65">
        <v>500</v>
      </c>
      <c r="I17" s="65">
        <v>500</v>
      </c>
      <c r="J17" s="65">
        <v>0</v>
      </c>
      <c r="K17" s="65" t="e">
        <f t="shared" si="0"/>
        <v>#DIV/0!</v>
      </c>
      <c r="L17" s="65">
        <f t="shared" si="1"/>
        <v>0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493062.81</v>
      </c>
      <c r="H18" s="64">
        <f>H19</f>
        <v>1045145</v>
      </c>
      <c r="I18" s="64">
        <f>I19</f>
        <v>1045145</v>
      </c>
      <c r="J18" s="64">
        <f>J19</f>
        <v>552919.05999999994</v>
      </c>
      <c r="K18" s="64">
        <f t="shared" si="0"/>
        <v>112.13968054090309</v>
      </c>
      <c r="L18" s="64">
        <f t="shared" si="1"/>
        <v>52.903574145214293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493062.81</v>
      </c>
      <c r="H19" s="64">
        <f>H20+H21</f>
        <v>1045145</v>
      </c>
      <c r="I19" s="64">
        <f>I20+I21</f>
        <v>1045145</v>
      </c>
      <c r="J19" s="64">
        <f>J20+J21</f>
        <v>552919.05999999994</v>
      </c>
      <c r="K19" s="64">
        <f t="shared" si="0"/>
        <v>112.13968054090309</v>
      </c>
      <c r="L19" s="64">
        <f t="shared" si="1"/>
        <v>52.903574145214293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490275.23</v>
      </c>
      <c r="H20" s="65">
        <v>1038145</v>
      </c>
      <c r="I20" s="65">
        <v>1038145</v>
      </c>
      <c r="J20" s="65">
        <v>550669.12</v>
      </c>
      <c r="K20" s="65">
        <f t="shared" si="0"/>
        <v>112.31836452353508</v>
      </c>
      <c r="L20" s="65">
        <f t="shared" si="1"/>
        <v>53.043565205245898</v>
      </c>
    </row>
    <row r="21" spans="2:12" x14ac:dyDescent="0.25">
      <c r="B21" s="65"/>
      <c r="C21" s="65"/>
      <c r="D21" s="65"/>
      <c r="E21" s="65" t="s">
        <v>70</v>
      </c>
      <c r="F21" s="65" t="s">
        <v>71</v>
      </c>
      <c r="G21" s="65">
        <v>2787.58</v>
      </c>
      <c r="H21" s="65">
        <v>7000</v>
      </c>
      <c r="I21" s="65">
        <v>7000</v>
      </c>
      <c r="J21" s="65">
        <v>2249.94</v>
      </c>
      <c r="K21" s="65">
        <f t="shared" si="0"/>
        <v>80.713019895393145</v>
      </c>
      <c r="L21" s="65">
        <f t="shared" si="1"/>
        <v>32.142000000000003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4" t="s">
        <v>3</v>
      </c>
      <c r="C24" s="115"/>
      <c r="D24" s="115"/>
      <c r="E24" s="115"/>
      <c r="F24" s="116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17">
        <v>1</v>
      </c>
      <c r="C25" s="118"/>
      <c r="D25" s="118"/>
      <c r="E25" s="118"/>
      <c r="F25" s="119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4"/>
      <c r="C26" s="65"/>
      <c r="D26" s="66"/>
      <c r="E26" s="67"/>
      <c r="F26" s="8" t="s">
        <v>21</v>
      </c>
      <c r="G26" s="64">
        <f>G27+G68</f>
        <v>493062.81</v>
      </c>
      <c r="H26" s="64">
        <f>H27+H68</f>
        <v>1045660</v>
      </c>
      <c r="I26" s="64">
        <f>I27+I68</f>
        <v>1045660</v>
      </c>
      <c r="J26" s="64">
        <f>J27+J68</f>
        <v>552919.05999999994</v>
      </c>
      <c r="K26" s="69">
        <f t="shared" ref="K26:K57" si="4">(J26*100)/G26</f>
        <v>112.13968054090309</v>
      </c>
      <c r="L26" s="69">
        <f t="shared" ref="L26:L57" si="5">(J26*100)/I26</f>
        <v>52.877518505059001</v>
      </c>
    </row>
    <row r="27" spans="2:12" x14ac:dyDescent="0.25">
      <c r="B27" s="64" t="s">
        <v>72</v>
      </c>
      <c r="C27" s="64"/>
      <c r="D27" s="64"/>
      <c r="E27" s="64"/>
      <c r="F27" s="64" t="s">
        <v>73</v>
      </c>
      <c r="G27" s="64">
        <f>G28+G36+G62</f>
        <v>490275.23</v>
      </c>
      <c r="H27" s="64">
        <f>H28+H36+H62</f>
        <v>1038660</v>
      </c>
      <c r="I27" s="64">
        <f>I28+I36+I62</f>
        <v>1038660</v>
      </c>
      <c r="J27" s="64">
        <f>J28+J36+J62</f>
        <v>550669.12</v>
      </c>
      <c r="K27" s="64">
        <f t="shared" si="4"/>
        <v>112.31836452353508</v>
      </c>
      <c r="L27" s="64">
        <f t="shared" si="5"/>
        <v>53.017264552404058</v>
      </c>
    </row>
    <row r="28" spans="2:12" x14ac:dyDescent="0.25">
      <c r="B28" s="64"/>
      <c r="C28" s="64" t="s">
        <v>74</v>
      </c>
      <c r="D28" s="64"/>
      <c r="E28" s="64"/>
      <c r="F28" s="64" t="s">
        <v>75</v>
      </c>
      <c r="G28" s="64">
        <f>G29+G32+G34</f>
        <v>426448.18</v>
      </c>
      <c r="H28" s="64">
        <f>H29+H32+H34</f>
        <v>878760</v>
      </c>
      <c r="I28" s="64">
        <f>I29+I32+I34</f>
        <v>878760</v>
      </c>
      <c r="J28" s="64">
        <f>J29+J32+J34</f>
        <v>490551.01</v>
      </c>
      <c r="K28" s="64">
        <f t="shared" si="4"/>
        <v>115.03179823630623</v>
      </c>
      <c r="L28" s="64">
        <f t="shared" si="5"/>
        <v>55.823092767080887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G30+G31</f>
        <v>359618.82</v>
      </c>
      <c r="H29" s="64">
        <f>H30+H31</f>
        <v>735760</v>
      </c>
      <c r="I29" s="64">
        <f>I30+I31</f>
        <v>735760</v>
      </c>
      <c r="J29" s="64">
        <f>J30+J31</f>
        <v>411809.43</v>
      </c>
      <c r="K29" s="64">
        <f t="shared" si="4"/>
        <v>114.51275825886977</v>
      </c>
      <c r="L29" s="64">
        <f t="shared" si="5"/>
        <v>55.970619495487661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359618.82</v>
      </c>
      <c r="H30" s="65">
        <v>735000</v>
      </c>
      <c r="I30" s="65">
        <v>735000</v>
      </c>
      <c r="J30" s="65">
        <v>411809.43</v>
      </c>
      <c r="K30" s="65">
        <f t="shared" si="4"/>
        <v>114.51275825886977</v>
      </c>
      <c r="L30" s="65">
        <f t="shared" si="5"/>
        <v>56.028493877551021</v>
      </c>
    </row>
    <row r="31" spans="2:12" x14ac:dyDescent="0.25">
      <c r="B31" s="65"/>
      <c r="C31" s="65"/>
      <c r="D31" s="65"/>
      <c r="E31" s="65" t="s">
        <v>80</v>
      </c>
      <c r="F31" s="65" t="s">
        <v>81</v>
      </c>
      <c r="G31" s="65">
        <v>0</v>
      </c>
      <c r="H31" s="65">
        <v>760</v>
      </c>
      <c r="I31" s="65">
        <v>760</v>
      </c>
      <c r="J31" s="65">
        <v>0</v>
      </c>
      <c r="K31" s="65" t="e">
        <f t="shared" si="4"/>
        <v>#DIV/0!</v>
      </c>
      <c r="L31" s="65">
        <f t="shared" si="5"/>
        <v>0</v>
      </c>
    </row>
    <row r="32" spans="2:12" x14ac:dyDescent="0.25">
      <c r="B32" s="64"/>
      <c r="C32" s="64"/>
      <c r="D32" s="64" t="s">
        <v>82</v>
      </c>
      <c r="E32" s="64"/>
      <c r="F32" s="64" t="s">
        <v>83</v>
      </c>
      <c r="G32" s="64">
        <f>G33</f>
        <v>11402.24</v>
      </c>
      <c r="H32" s="64">
        <f>H33</f>
        <v>28000</v>
      </c>
      <c r="I32" s="64">
        <f>I33</f>
        <v>28000</v>
      </c>
      <c r="J32" s="64">
        <f>J33</f>
        <v>13471.02</v>
      </c>
      <c r="K32" s="64">
        <f t="shared" si="4"/>
        <v>118.14362791872475</v>
      </c>
      <c r="L32" s="64">
        <f t="shared" si="5"/>
        <v>48.110785714285711</v>
      </c>
    </row>
    <row r="33" spans="2:12" x14ac:dyDescent="0.25">
      <c r="B33" s="65"/>
      <c r="C33" s="65"/>
      <c r="D33" s="65"/>
      <c r="E33" s="65" t="s">
        <v>84</v>
      </c>
      <c r="F33" s="65" t="s">
        <v>83</v>
      </c>
      <c r="G33" s="65">
        <v>11402.24</v>
      </c>
      <c r="H33" s="65">
        <v>28000</v>
      </c>
      <c r="I33" s="65">
        <v>28000</v>
      </c>
      <c r="J33" s="65">
        <v>13471.02</v>
      </c>
      <c r="K33" s="65">
        <f t="shared" si="4"/>
        <v>118.14362791872475</v>
      </c>
      <c r="L33" s="65">
        <f t="shared" si="5"/>
        <v>48.110785714285711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</f>
        <v>55427.12</v>
      </c>
      <c r="H34" s="64">
        <f>H35</f>
        <v>115000</v>
      </c>
      <c r="I34" s="64">
        <f>I35</f>
        <v>115000</v>
      </c>
      <c r="J34" s="64">
        <f>J35</f>
        <v>65270.559999999998</v>
      </c>
      <c r="K34" s="64">
        <f t="shared" si="4"/>
        <v>117.75924854114736</v>
      </c>
      <c r="L34" s="64">
        <f t="shared" si="5"/>
        <v>56.757008695652175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55427.12</v>
      </c>
      <c r="H35" s="65">
        <v>115000</v>
      </c>
      <c r="I35" s="65">
        <v>115000</v>
      </c>
      <c r="J35" s="65">
        <v>65270.559999999998</v>
      </c>
      <c r="K35" s="65">
        <f t="shared" si="4"/>
        <v>117.75924854114736</v>
      </c>
      <c r="L35" s="65">
        <f t="shared" si="5"/>
        <v>56.757008695652175</v>
      </c>
    </row>
    <row r="36" spans="2:12" x14ac:dyDescent="0.25">
      <c r="B36" s="64"/>
      <c r="C36" s="64" t="s">
        <v>89</v>
      </c>
      <c r="D36" s="64"/>
      <c r="E36" s="64"/>
      <c r="F36" s="64" t="s">
        <v>90</v>
      </c>
      <c r="G36" s="64">
        <f>G37+G42+G46+G56</f>
        <v>63081.37</v>
      </c>
      <c r="H36" s="64">
        <f>H37+H42+H46+H56</f>
        <v>158860</v>
      </c>
      <c r="I36" s="64">
        <f>I37+I42+I46+I56</f>
        <v>158860</v>
      </c>
      <c r="J36" s="64">
        <f>J37+J42+J46+J56</f>
        <v>59304.219999999994</v>
      </c>
      <c r="K36" s="64">
        <f t="shared" si="4"/>
        <v>94.012257501699764</v>
      </c>
      <c r="L36" s="64">
        <f t="shared" si="5"/>
        <v>37.331121742414702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G38+G39+G40+G41</f>
        <v>14977.44</v>
      </c>
      <c r="H37" s="64">
        <f>H38+H39+H40+H41</f>
        <v>35230</v>
      </c>
      <c r="I37" s="64">
        <f>I38+I39+I40+I41</f>
        <v>35230</v>
      </c>
      <c r="J37" s="64">
        <f>J38+J39+J40+J41</f>
        <v>15055.51</v>
      </c>
      <c r="K37" s="64">
        <f t="shared" si="4"/>
        <v>100.52125062761058</v>
      </c>
      <c r="L37" s="64">
        <f t="shared" si="5"/>
        <v>42.734913426057339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3085.4</v>
      </c>
      <c r="H38" s="65">
        <v>6500</v>
      </c>
      <c r="I38" s="65">
        <v>6500</v>
      </c>
      <c r="J38" s="65">
        <v>1104.53</v>
      </c>
      <c r="K38" s="65">
        <f t="shared" si="4"/>
        <v>35.79859985739288</v>
      </c>
      <c r="L38" s="65">
        <f t="shared" si="5"/>
        <v>16.99276923076923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10464.790000000001</v>
      </c>
      <c r="H39" s="65">
        <v>22000</v>
      </c>
      <c r="I39" s="65">
        <v>22000</v>
      </c>
      <c r="J39" s="65">
        <v>12825.98</v>
      </c>
      <c r="K39" s="65">
        <f t="shared" si="4"/>
        <v>122.56318569221169</v>
      </c>
      <c r="L39" s="65">
        <f t="shared" si="5"/>
        <v>58.29990909090909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1334.25</v>
      </c>
      <c r="H40" s="65">
        <v>6600</v>
      </c>
      <c r="I40" s="65">
        <v>6600</v>
      </c>
      <c r="J40" s="65">
        <v>1125</v>
      </c>
      <c r="K40" s="65">
        <f t="shared" si="4"/>
        <v>84.317032040472171</v>
      </c>
      <c r="L40" s="65">
        <f t="shared" si="5"/>
        <v>17.045454545454547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93</v>
      </c>
      <c r="H41" s="65">
        <v>130</v>
      </c>
      <c r="I41" s="65">
        <v>130</v>
      </c>
      <c r="J41" s="65">
        <v>0</v>
      </c>
      <c r="K41" s="65">
        <f t="shared" si="4"/>
        <v>0</v>
      </c>
      <c r="L41" s="65">
        <f t="shared" si="5"/>
        <v>0</v>
      </c>
    </row>
    <row r="42" spans="2:12" x14ac:dyDescent="0.25">
      <c r="B42" s="64"/>
      <c r="C42" s="64"/>
      <c r="D42" s="64" t="s">
        <v>101</v>
      </c>
      <c r="E42" s="64"/>
      <c r="F42" s="64" t="s">
        <v>102</v>
      </c>
      <c r="G42" s="64">
        <f>G43+G44+G45</f>
        <v>16928.53</v>
      </c>
      <c r="H42" s="64">
        <f>H43+H44+H45</f>
        <v>41400</v>
      </c>
      <c r="I42" s="64">
        <f>I43+I44+I45</f>
        <v>41400</v>
      </c>
      <c r="J42" s="64">
        <f>J43+J44+J45</f>
        <v>10780.8</v>
      </c>
      <c r="K42" s="64">
        <f t="shared" si="4"/>
        <v>63.684206484555958</v>
      </c>
      <c r="L42" s="64">
        <f t="shared" si="5"/>
        <v>26.040579710144929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8828.2900000000009</v>
      </c>
      <c r="H43" s="65">
        <v>15500</v>
      </c>
      <c r="I43" s="65">
        <v>15500</v>
      </c>
      <c r="J43" s="65">
        <v>2297.21</v>
      </c>
      <c r="K43" s="65">
        <f t="shared" si="4"/>
        <v>26.021007465771966</v>
      </c>
      <c r="L43" s="65">
        <f t="shared" si="5"/>
        <v>14.820709677419355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7950.24</v>
      </c>
      <c r="H44" s="65">
        <v>25500</v>
      </c>
      <c r="I44" s="65">
        <v>25500</v>
      </c>
      <c r="J44" s="65">
        <v>8413.59</v>
      </c>
      <c r="K44" s="65">
        <f t="shared" si="4"/>
        <v>105.82812594336775</v>
      </c>
      <c r="L44" s="65">
        <f t="shared" si="5"/>
        <v>32.994470588235295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150</v>
      </c>
      <c r="H45" s="65">
        <v>400</v>
      </c>
      <c r="I45" s="65">
        <v>400</v>
      </c>
      <c r="J45" s="65">
        <v>70</v>
      </c>
      <c r="K45" s="65">
        <f t="shared" si="4"/>
        <v>46.666666666666664</v>
      </c>
      <c r="L45" s="65">
        <f t="shared" si="5"/>
        <v>17.5</v>
      </c>
    </row>
    <row r="46" spans="2:12" x14ac:dyDescent="0.25">
      <c r="B46" s="64"/>
      <c r="C46" s="64"/>
      <c r="D46" s="64" t="s">
        <v>109</v>
      </c>
      <c r="E46" s="64"/>
      <c r="F46" s="64" t="s">
        <v>110</v>
      </c>
      <c r="G46" s="64">
        <f>G47+G48+G49+G50+G51+G52+G53+G54+G55</f>
        <v>29910.239999999998</v>
      </c>
      <c r="H46" s="64">
        <f>H47+H48+H49+H50+H51+H52+H53+H54+H55</f>
        <v>78755</v>
      </c>
      <c r="I46" s="64">
        <f>I47+I48+I49+I50+I51+I52+I53+I54+I55</f>
        <v>78755</v>
      </c>
      <c r="J46" s="64">
        <f>J47+J48+J49+J50+J51+J52+J53+J54+J55</f>
        <v>32146.03</v>
      </c>
      <c r="K46" s="64">
        <f t="shared" si="4"/>
        <v>107.47499852893191</v>
      </c>
      <c r="L46" s="64">
        <f t="shared" si="5"/>
        <v>40.817763951495145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14021.64</v>
      </c>
      <c r="H47" s="65">
        <v>23850</v>
      </c>
      <c r="I47" s="65">
        <v>23850</v>
      </c>
      <c r="J47" s="65">
        <v>12305.23</v>
      </c>
      <c r="K47" s="65">
        <f t="shared" si="4"/>
        <v>87.758849892024045</v>
      </c>
      <c r="L47" s="65">
        <f t="shared" si="5"/>
        <v>51.594255765199165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1905.14</v>
      </c>
      <c r="H48" s="65">
        <v>10015</v>
      </c>
      <c r="I48" s="65">
        <v>10015</v>
      </c>
      <c r="J48" s="65">
        <v>2906.6</v>
      </c>
      <c r="K48" s="65">
        <f t="shared" si="4"/>
        <v>152.56621560620215</v>
      </c>
      <c r="L48" s="65">
        <f t="shared" si="5"/>
        <v>29.022466300549176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1573.72</v>
      </c>
      <c r="H49" s="65">
        <v>1000</v>
      </c>
      <c r="I49" s="65">
        <v>1000</v>
      </c>
      <c r="J49" s="65">
        <v>231.24</v>
      </c>
      <c r="K49" s="65">
        <f t="shared" si="4"/>
        <v>14.693846427572884</v>
      </c>
      <c r="L49" s="65">
        <f t="shared" si="5"/>
        <v>23.123999999999999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4664.26</v>
      </c>
      <c r="H50" s="65">
        <v>19000</v>
      </c>
      <c r="I50" s="65">
        <v>19000</v>
      </c>
      <c r="J50" s="65">
        <v>3820.16</v>
      </c>
      <c r="K50" s="65">
        <f t="shared" si="4"/>
        <v>81.902809877665476</v>
      </c>
      <c r="L50" s="65">
        <f t="shared" si="5"/>
        <v>20.106105263157893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2900.42</v>
      </c>
      <c r="H51" s="65">
        <v>7000</v>
      </c>
      <c r="I51" s="65">
        <v>7000</v>
      </c>
      <c r="J51" s="65">
        <v>2788.5</v>
      </c>
      <c r="K51" s="65">
        <f t="shared" si="4"/>
        <v>96.141248508836654</v>
      </c>
      <c r="L51" s="65">
        <f t="shared" si="5"/>
        <v>39.835714285714289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100</v>
      </c>
      <c r="H52" s="65">
        <v>2800</v>
      </c>
      <c r="I52" s="65">
        <v>2800</v>
      </c>
      <c r="J52" s="65">
        <v>1754.16</v>
      </c>
      <c r="K52" s="65">
        <f t="shared" si="4"/>
        <v>1754.16</v>
      </c>
      <c r="L52" s="65">
        <f t="shared" si="5"/>
        <v>62.648571428571429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0</v>
      </c>
      <c r="H53" s="65">
        <v>600</v>
      </c>
      <c r="I53" s="65">
        <v>600</v>
      </c>
      <c r="J53" s="65">
        <v>0</v>
      </c>
      <c r="K53" s="65" t="e">
        <f t="shared" si="4"/>
        <v>#DIV/0!</v>
      </c>
      <c r="L53" s="65">
        <f t="shared" si="5"/>
        <v>0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8.3000000000000007</v>
      </c>
      <c r="H54" s="65">
        <v>70</v>
      </c>
      <c r="I54" s="65">
        <v>70</v>
      </c>
      <c r="J54" s="65">
        <v>9.9600000000000009</v>
      </c>
      <c r="K54" s="65">
        <f t="shared" si="4"/>
        <v>120</v>
      </c>
      <c r="L54" s="65">
        <f t="shared" si="5"/>
        <v>14.22857142857143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4736.76</v>
      </c>
      <c r="H55" s="65">
        <v>14420</v>
      </c>
      <c r="I55" s="65">
        <v>14420</v>
      </c>
      <c r="J55" s="65">
        <v>8330.18</v>
      </c>
      <c r="K55" s="65">
        <f t="shared" si="4"/>
        <v>175.86240383722205</v>
      </c>
      <c r="L55" s="65">
        <f t="shared" si="5"/>
        <v>57.768238557558945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G57+G58+G59+G60+G61</f>
        <v>1265.1600000000001</v>
      </c>
      <c r="H56" s="64">
        <f>H57+H58+H59+H60+H61</f>
        <v>3475</v>
      </c>
      <c r="I56" s="64">
        <f>I57+I58+I59+I60+I61</f>
        <v>3475</v>
      </c>
      <c r="J56" s="64">
        <f>J57+J58+J59+J60+J61</f>
        <v>1321.88</v>
      </c>
      <c r="K56" s="64">
        <f t="shared" si="4"/>
        <v>104.48322741787599</v>
      </c>
      <c r="L56" s="64">
        <f t="shared" si="5"/>
        <v>38.039712230215827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0</v>
      </c>
      <c r="H57" s="65">
        <v>500</v>
      </c>
      <c r="I57" s="65">
        <v>500</v>
      </c>
      <c r="J57" s="65">
        <v>0</v>
      </c>
      <c r="K57" s="65" t="e">
        <f t="shared" si="4"/>
        <v>#DIV/0!</v>
      </c>
      <c r="L57" s="65">
        <f t="shared" si="5"/>
        <v>0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295.76</v>
      </c>
      <c r="H58" s="65">
        <v>650</v>
      </c>
      <c r="I58" s="65">
        <v>650</v>
      </c>
      <c r="J58" s="65">
        <v>12</v>
      </c>
      <c r="K58" s="65">
        <f t="shared" ref="K58:K75" si="6">(J58*100)/G58</f>
        <v>4.0573437922639979</v>
      </c>
      <c r="L58" s="65">
        <f t="shared" ref="L58:L75" si="7">(J58*100)/I58</f>
        <v>1.8461538461538463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840</v>
      </c>
      <c r="H59" s="65">
        <v>2200</v>
      </c>
      <c r="I59" s="65">
        <v>2200</v>
      </c>
      <c r="J59" s="65">
        <v>1180.48</v>
      </c>
      <c r="K59" s="65">
        <f t="shared" si="6"/>
        <v>140.53333333333333</v>
      </c>
      <c r="L59" s="65">
        <f t="shared" si="7"/>
        <v>53.658181818181816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25</v>
      </c>
      <c r="I60" s="65">
        <v>25</v>
      </c>
      <c r="J60" s="65">
        <v>0</v>
      </c>
      <c r="K60" s="65" t="e">
        <f t="shared" si="6"/>
        <v>#DIV/0!</v>
      </c>
      <c r="L60" s="65">
        <f t="shared" si="7"/>
        <v>0</v>
      </c>
    </row>
    <row r="61" spans="2:12" x14ac:dyDescent="0.25">
      <c r="B61" s="65"/>
      <c r="C61" s="65"/>
      <c r="D61" s="65"/>
      <c r="E61" s="65" t="s">
        <v>139</v>
      </c>
      <c r="F61" s="65" t="s">
        <v>130</v>
      </c>
      <c r="G61" s="65">
        <v>129.4</v>
      </c>
      <c r="H61" s="65">
        <v>100</v>
      </c>
      <c r="I61" s="65">
        <v>100</v>
      </c>
      <c r="J61" s="65">
        <v>129.4</v>
      </c>
      <c r="K61" s="65">
        <f t="shared" si="6"/>
        <v>100</v>
      </c>
      <c r="L61" s="65">
        <f t="shared" si="7"/>
        <v>129.4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745.68000000000006</v>
      </c>
      <c r="H62" s="64">
        <f>H63+H65</f>
        <v>1040</v>
      </c>
      <c r="I62" s="64">
        <f>I63+I65</f>
        <v>1040</v>
      </c>
      <c r="J62" s="64">
        <f>J63+J65</f>
        <v>813.89</v>
      </c>
      <c r="K62" s="64">
        <f t="shared" si="6"/>
        <v>109.1473554339663</v>
      </c>
      <c r="L62" s="64">
        <f t="shared" si="7"/>
        <v>78.258653846153848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381.37</v>
      </c>
      <c r="H63" s="64">
        <f>H64</f>
        <v>620</v>
      </c>
      <c r="I63" s="64">
        <f>I64</f>
        <v>620</v>
      </c>
      <c r="J63" s="64">
        <f>J64</f>
        <v>346.44</v>
      </c>
      <c r="K63" s="64">
        <f t="shared" si="6"/>
        <v>90.840915646222825</v>
      </c>
      <c r="L63" s="64">
        <f t="shared" si="7"/>
        <v>55.877419354838707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381.37</v>
      </c>
      <c r="H64" s="65">
        <v>620</v>
      </c>
      <c r="I64" s="65">
        <v>620</v>
      </c>
      <c r="J64" s="65">
        <v>346.44</v>
      </c>
      <c r="K64" s="65">
        <f t="shared" si="6"/>
        <v>90.840915646222825</v>
      </c>
      <c r="L64" s="65">
        <f t="shared" si="7"/>
        <v>55.877419354838707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G66+G67</f>
        <v>364.31</v>
      </c>
      <c r="H65" s="64">
        <f>H66+H67</f>
        <v>420</v>
      </c>
      <c r="I65" s="64">
        <f>I66+I67</f>
        <v>420</v>
      </c>
      <c r="J65" s="64">
        <f>J66+J67</f>
        <v>467.45</v>
      </c>
      <c r="K65" s="64">
        <f t="shared" si="6"/>
        <v>128.31105377288574</v>
      </c>
      <c r="L65" s="64">
        <f t="shared" si="7"/>
        <v>111.29761904761905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342.49</v>
      </c>
      <c r="H66" s="65">
        <v>400</v>
      </c>
      <c r="I66" s="65">
        <v>400</v>
      </c>
      <c r="J66" s="65">
        <v>422.59</v>
      </c>
      <c r="K66" s="65">
        <f t="shared" si="6"/>
        <v>123.38754416187334</v>
      </c>
      <c r="L66" s="65">
        <f t="shared" si="7"/>
        <v>105.64749999999999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21.82</v>
      </c>
      <c r="H67" s="65">
        <v>20</v>
      </c>
      <c r="I67" s="65">
        <v>20</v>
      </c>
      <c r="J67" s="65">
        <v>44.86</v>
      </c>
      <c r="K67" s="65">
        <f t="shared" si="6"/>
        <v>205.59120073327222</v>
      </c>
      <c r="L67" s="65">
        <f t="shared" si="7"/>
        <v>224.3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>G69</f>
        <v>2787.58</v>
      </c>
      <c r="H68" s="64">
        <f>H69</f>
        <v>7000</v>
      </c>
      <c r="I68" s="64">
        <f>I69</f>
        <v>7000</v>
      </c>
      <c r="J68" s="64">
        <f>J69</f>
        <v>2249.94</v>
      </c>
      <c r="K68" s="64">
        <f t="shared" si="6"/>
        <v>80.713019895393145</v>
      </c>
      <c r="L68" s="64">
        <f t="shared" si="7"/>
        <v>32.142000000000003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>G70+G74</f>
        <v>2787.58</v>
      </c>
      <c r="H69" s="64">
        <f>H70+H74</f>
        <v>7000</v>
      </c>
      <c r="I69" s="64">
        <f>I70+I74</f>
        <v>7000</v>
      </c>
      <c r="J69" s="64">
        <f>J70+J74</f>
        <v>2249.94</v>
      </c>
      <c r="K69" s="64">
        <f t="shared" si="6"/>
        <v>80.713019895393145</v>
      </c>
      <c r="L69" s="64">
        <f t="shared" si="7"/>
        <v>32.142000000000003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>G71+G72+G73</f>
        <v>1005.3</v>
      </c>
      <c r="H70" s="64">
        <f>H71+H72+H73</f>
        <v>2400</v>
      </c>
      <c r="I70" s="64">
        <f>I71+I72+I73</f>
        <v>2400</v>
      </c>
      <c r="J70" s="64">
        <f>J71+J72+J73</f>
        <v>0</v>
      </c>
      <c r="K70" s="64">
        <f t="shared" si="6"/>
        <v>0</v>
      </c>
      <c r="L70" s="64">
        <f t="shared" si="7"/>
        <v>0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856.25</v>
      </c>
      <c r="H71" s="65">
        <v>1500</v>
      </c>
      <c r="I71" s="65">
        <v>1500</v>
      </c>
      <c r="J71" s="65">
        <v>0</v>
      </c>
      <c r="K71" s="65">
        <f t="shared" si="6"/>
        <v>0</v>
      </c>
      <c r="L71" s="65">
        <f t="shared" si="7"/>
        <v>0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149.05000000000001</v>
      </c>
      <c r="H72" s="65">
        <v>700</v>
      </c>
      <c r="I72" s="65">
        <v>700</v>
      </c>
      <c r="J72" s="65">
        <v>0</v>
      </c>
      <c r="K72" s="65">
        <f t="shared" si="6"/>
        <v>0</v>
      </c>
      <c r="L72" s="65">
        <f t="shared" si="7"/>
        <v>0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0</v>
      </c>
      <c r="H73" s="65">
        <v>200</v>
      </c>
      <c r="I73" s="65">
        <v>200</v>
      </c>
      <c r="J73" s="65">
        <v>0</v>
      </c>
      <c r="K73" s="65" t="e">
        <f t="shared" si="6"/>
        <v>#DIV/0!</v>
      </c>
      <c r="L73" s="65">
        <f t="shared" si="7"/>
        <v>0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>G75</f>
        <v>1782.28</v>
      </c>
      <c r="H74" s="64">
        <f>H75</f>
        <v>4600</v>
      </c>
      <c r="I74" s="64">
        <f>I75</f>
        <v>4600</v>
      </c>
      <c r="J74" s="64">
        <f>J75</f>
        <v>2249.94</v>
      </c>
      <c r="K74" s="64">
        <f t="shared" si="6"/>
        <v>126.23942365958212</v>
      </c>
      <c r="L74" s="64">
        <f t="shared" si="7"/>
        <v>48.911739130434782</v>
      </c>
    </row>
    <row r="75" spans="2:12" x14ac:dyDescent="0.25">
      <c r="B75" s="65"/>
      <c r="C75" s="65"/>
      <c r="D75" s="65"/>
      <c r="E75" s="65" t="s">
        <v>166</v>
      </c>
      <c r="F75" s="65" t="s">
        <v>167</v>
      </c>
      <c r="G75" s="65">
        <v>1782.28</v>
      </c>
      <c r="H75" s="65">
        <v>4600</v>
      </c>
      <c r="I75" s="65">
        <v>4600</v>
      </c>
      <c r="J75" s="65">
        <v>2249.94</v>
      </c>
      <c r="K75" s="65">
        <f t="shared" si="6"/>
        <v>126.23942365958212</v>
      </c>
      <c r="L75" s="65">
        <f t="shared" si="7"/>
        <v>48.911739130434782</v>
      </c>
    </row>
    <row r="76" spans="2:12" x14ac:dyDescent="0.25">
      <c r="B76" s="64"/>
      <c r="C76" s="65"/>
      <c r="D76" s="66"/>
      <c r="E76" s="67"/>
      <c r="F76" s="8"/>
      <c r="G76" s="64"/>
      <c r="H76" s="64"/>
      <c r="I76" s="64"/>
      <c r="J76" s="64"/>
      <c r="K76" s="69"/>
      <c r="L76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D10" sqref="D10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3" t="s">
        <v>16</v>
      </c>
      <c r="C2" s="103"/>
      <c r="D2" s="103"/>
      <c r="E2" s="103"/>
      <c r="F2" s="103"/>
      <c r="G2" s="103"/>
      <c r="H2" s="103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</f>
        <v>493062.81</v>
      </c>
      <c r="D6" s="70">
        <f>D7+D9+D11</f>
        <v>1045660</v>
      </c>
      <c r="E6" s="70">
        <f>E7+E9+E11</f>
        <v>1045660</v>
      </c>
      <c r="F6" s="70">
        <f>F7+F9+F11</f>
        <v>552919.06000000006</v>
      </c>
      <c r="G6" s="71">
        <f t="shared" ref="G6:G19" si="0">(F6*100)/C6</f>
        <v>112.13968054090311</v>
      </c>
      <c r="H6" s="71">
        <f t="shared" ref="H6:H19" si="1">(F6*100)/E6</f>
        <v>52.877518505059015</v>
      </c>
    </row>
    <row r="7" spans="1:8" x14ac:dyDescent="0.25">
      <c r="A7"/>
      <c r="B7" s="8" t="s">
        <v>168</v>
      </c>
      <c r="C7" s="70">
        <f>C8</f>
        <v>493062.81</v>
      </c>
      <c r="D7" s="70">
        <f>D8</f>
        <v>1045145</v>
      </c>
      <c r="E7" s="70">
        <f>E8</f>
        <v>1045145</v>
      </c>
      <c r="F7" s="70">
        <f>F8</f>
        <v>552919.06000000006</v>
      </c>
      <c r="G7" s="71">
        <f t="shared" si="0"/>
        <v>112.13968054090311</v>
      </c>
      <c r="H7" s="71">
        <f t="shared" si="1"/>
        <v>52.903574145214307</v>
      </c>
    </row>
    <row r="8" spans="1:8" x14ac:dyDescent="0.25">
      <c r="A8"/>
      <c r="B8" s="16" t="s">
        <v>169</v>
      </c>
      <c r="C8" s="72">
        <v>493062.81</v>
      </c>
      <c r="D8" s="72">
        <v>1045145</v>
      </c>
      <c r="E8" s="72">
        <v>1045145</v>
      </c>
      <c r="F8" s="73">
        <v>552919.06000000006</v>
      </c>
      <c r="G8" s="69">
        <f t="shared" si="0"/>
        <v>112.13968054090311</v>
      </c>
      <c r="H8" s="69">
        <f t="shared" si="1"/>
        <v>52.903574145214307</v>
      </c>
    </row>
    <row r="9" spans="1:8" x14ac:dyDescent="0.25">
      <c r="A9"/>
      <c r="B9" s="8" t="s">
        <v>170</v>
      </c>
      <c r="C9" s="70">
        <f>C10</f>
        <v>0</v>
      </c>
      <c r="D9" s="70">
        <f>D10</f>
        <v>500</v>
      </c>
      <c r="E9" s="70">
        <f>E10</f>
        <v>500</v>
      </c>
      <c r="F9" s="70">
        <f>F10</f>
        <v>0</v>
      </c>
      <c r="G9" s="71" t="e">
        <f t="shared" si="0"/>
        <v>#DIV/0!</v>
      </c>
      <c r="H9" s="71">
        <f t="shared" si="1"/>
        <v>0</v>
      </c>
    </row>
    <row r="10" spans="1:8" x14ac:dyDescent="0.25">
      <c r="A10"/>
      <c r="B10" s="16" t="s">
        <v>171</v>
      </c>
      <c r="C10" s="72">
        <v>0</v>
      </c>
      <c r="D10" s="72">
        <v>500</v>
      </c>
      <c r="E10" s="72">
        <v>500</v>
      </c>
      <c r="F10" s="73">
        <v>0</v>
      </c>
      <c r="G10" s="69" t="e">
        <f t="shared" si="0"/>
        <v>#DIV/0!</v>
      </c>
      <c r="H10" s="69">
        <f t="shared" si="1"/>
        <v>0</v>
      </c>
    </row>
    <row r="11" spans="1:8" x14ac:dyDescent="0.25">
      <c r="A11"/>
      <c r="B11" s="8" t="s">
        <v>172</v>
      </c>
      <c r="C11" s="70">
        <f>C12</f>
        <v>0</v>
      </c>
      <c r="D11" s="70">
        <f>D12</f>
        <v>15</v>
      </c>
      <c r="E11" s="70">
        <f>E12</f>
        <v>15</v>
      </c>
      <c r="F11" s="70">
        <f>F12</f>
        <v>0</v>
      </c>
      <c r="G11" s="71" t="e">
        <f t="shared" si="0"/>
        <v>#DIV/0!</v>
      </c>
      <c r="H11" s="71">
        <f t="shared" si="1"/>
        <v>0</v>
      </c>
    </row>
    <row r="12" spans="1:8" x14ac:dyDescent="0.25">
      <c r="A12"/>
      <c r="B12" s="16" t="s">
        <v>173</v>
      </c>
      <c r="C12" s="72">
        <v>0</v>
      </c>
      <c r="D12" s="72">
        <v>15</v>
      </c>
      <c r="E12" s="72">
        <v>15</v>
      </c>
      <c r="F12" s="73">
        <v>0</v>
      </c>
      <c r="G12" s="69" t="e">
        <f t="shared" si="0"/>
        <v>#DIV/0!</v>
      </c>
      <c r="H12" s="69">
        <f t="shared" si="1"/>
        <v>0</v>
      </c>
    </row>
    <row r="13" spans="1:8" x14ac:dyDescent="0.25">
      <c r="B13" s="8" t="s">
        <v>32</v>
      </c>
      <c r="C13" s="74">
        <f>C14+C16+C18</f>
        <v>493062.81</v>
      </c>
      <c r="D13" s="74">
        <f>D14+D16+D18</f>
        <v>1045660</v>
      </c>
      <c r="E13" s="74">
        <f>E14+E16+E18</f>
        <v>1045660</v>
      </c>
      <c r="F13" s="74">
        <f>F14+F16+F18</f>
        <v>552919.06000000006</v>
      </c>
      <c r="G13" s="71">
        <f t="shared" si="0"/>
        <v>112.13968054090311</v>
      </c>
      <c r="H13" s="71">
        <f t="shared" si="1"/>
        <v>52.877518505059015</v>
      </c>
    </row>
    <row r="14" spans="1:8" x14ac:dyDescent="0.25">
      <c r="A14"/>
      <c r="B14" s="8" t="s">
        <v>168</v>
      </c>
      <c r="C14" s="74">
        <f>C15</f>
        <v>493062.81</v>
      </c>
      <c r="D14" s="74">
        <f>D15</f>
        <v>1045145</v>
      </c>
      <c r="E14" s="74">
        <f>E15</f>
        <v>1045145</v>
      </c>
      <c r="F14" s="74">
        <f>F15</f>
        <v>552919.06000000006</v>
      </c>
      <c r="G14" s="71">
        <f t="shared" si="0"/>
        <v>112.13968054090311</v>
      </c>
      <c r="H14" s="71">
        <f t="shared" si="1"/>
        <v>52.903574145214307</v>
      </c>
    </row>
    <row r="15" spans="1:8" x14ac:dyDescent="0.25">
      <c r="A15"/>
      <c r="B15" s="16" t="s">
        <v>169</v>
      </c>
      <c r="C15" s="72">
        <v>493062.81</v>
      </c>
      <c r="D15" s="72">
        <v>1045145</v>
      </c>
      <c r="E15" s="75">
        <v>1045145</v>
      </c>
      <c r="F15" s="73">
        <v>552919.06000000006</v>
      </c>
      <c r="G15" s="69">
        <f t="shared" si="0"/>
        <v>112.13968054090311</v>
      </c>
      <c r="H15" s="69">
        <f t="shared" si="1"/>
        <v>52.903574145214307</v>
      </c>
    </row>
    <row r="16" spans="1:8" x14ac:dyDescent="0.25">
      <c r="A16"/>
      <c r="B16" s="8" t="s">
        <v>170</v>
      </c>
      <c r="C16" s="74">
        <f>C17</f>
        <v>0</v>
      </c>
      <c r="D16" s="74">
        <f>D17</f>
        <v>500</v>
      </c>
      <c r="E16" s="74">
        <f>E17</f>
        <v>500</v>
      </c>
      <c r="F16" s="74">
        <f>F17</f>
        <v>0</v>
      </c>
      <c r="G16" s="71" t="e">
        <f t="shared" si="0"/>
        <v>#DIV/0!</v>
      </c>
      <c r="H16" s="71">
        <f t="shared" si="1"/>
        <v>0</v>
      </c>
    </row>
    <row r="17" spans="1:8" x14ac:dyDescent="0.25">
      <c r="A17"/>
      <c r="B17" s="16" t="s">
        <v>171</v>
      </c>
      <c r="C17" s="72">
        <v>0</v>
      </c>
      <c r="D17" s="72">
        <v>500</v>
      </c>
      <c r="E17" s="75">
        <v>500</v>
      </c>
      <c r="F17" s="73">
        <v>0</v>
      </c>
      <c r="G17" s="69" t="e">
        <f t="shared" si="0"/>
        <v>#DIV/0!</v>
      </c>
      <c r="H17" s="69">
        <f t="shared" si="1"/>
        <v>0</v>
      </c>
    </row>
    <row r="18" spans="1:8" x14ac:dyDescent="0.25">
      <c r="A18"/>
      <c r="B18" s="8" t="s">
        <v>172</v>
      </c>
      <c r="C18" s="74">
        <f>C19</f>
        <v>0</v>
      </c>
      <c r="D18" s="74">
        <f>D19</f>
        <v>15</v>
      </c>
      <c r="E18" s="74">
        <f>E19</f>
        <v>15</v>
      </c>
      <c r="F18" s="74">
        <f>F19</f>
        <v>0</v>
      </c>
      <c r="G18" s="71" t="e">
        <f t="shared" si="0"/>
        <v>#DIV/0!</v>
      </c>
      <c r="H18" s="71">
        <f t="shared" si="1"/>
        <v>0</v>
      </c>
    </row>
    <row r="19" spans="1:8" x14ac:dyDescent="0.25">
      <c r="A19"/>
      <c r="B19" s="16" t="s">
        <v>173</v>
      </c>
      <c r="C19" s="72">
        <v>0</v>
      </c>
      <c r="D19" s="72">
        <v>15</v>
      </c>
      <c r="E19" s="75">
        <v>15</v>
      </c>
      <c r="F19" s="73">
        <v>0</v>
      </c>
      <c r="G19" s="69" t="e">
        <f t="shared" si="0"/>
        <v>#DIV/0!</v>
      </c>
      <c r="H19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3" t="s">
        <v>17</v>
      </c>
      <c r="C2" s="103"/>
      <c r="D2" s="103"/>
      <c r="E2" s="103"/>
      <c r="F2" s="103"/>
      <c r="G2" s="103"/>
      <c r="H2" s="10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493062.81</v>
      </c>
      <c r="D6" s="74">
        <f t="shared" si="0"/>
        <v>1045660</v>
      </c>
      <c r="E6" s="74">
        <f t="shared" si="0"/>
        <v>1045660</v>
      </c>
      <c r="F6" s="74">
        <f t="shared" si="0"/>
        <v>552919.06000000006</v>
      </c>
      <c r="G6" s="69">
        <f>(F6*100)/C6</f>
        <v>112.13968054090311</v>
      </c>
      <c r="H6" s="69">
        <f>(F6*100)/E6</f>
        <v>52.877518505059015</v>
      </c>
    </row>
    <row r="7" spans="2:8" x14ac:dyDescent="0.25">
      <c r="B7" s="8" t="s">
        <v>174</v>
      </c>
      <c r="C7" s="74">
        <f t="shared" si="0"/>
        <v>493062.81</v>
      </c>
      <c r="D7" s="74">
        <f t="shared" si="0"/>
        <v>1045660</v>
      </c>
      <c r="E7" s="74">
        <f t="shared" si="0"/>
        <v>1045660</v>
      </c>
      <c r="F7" s="74">
        <f t="shared" si="0"/>
        <v>552919.06000000006</v>
      </c>
      <c r="G7" s="69">
        <f>(F7*100)/C7</f>
        <v>112.13968054090311</v>
      </c>
      <c r="H7" s="69">
        <f>(F7*100)/E7</f>
        <v>52.877518505059015</v>
      </c>
    </row>
    <row r="8" spans="2:8" x14ac:dyDescent="0.25">
      <c r="B8" s="11" t="s">
        <v>175</v>
      </c>
      <c r="C8" s="72">
        <v>493062.81</v>
      </c>
      <c r="D8" s="72">
        <v>1045660</v>
      </c>
      <c r="E8" s="72">
        <v>1045660</v>
      </c>
      <c r="F8" s="73">
        <v>552919.06000000006</v>
      </c>
      <c r="G8" s="69">
        <f>(F8*100)/C8</f>
        <v>112.13968054090311</v>
      </c>
      <c r="H8" s="69">
        <f>(F8*100)/E8</f>
        <v>52.877518505059015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3" t="s">
        <v>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3" t="s">
        <v>25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2:12" ht="15.75" customHeight="1" x14ac:dyDescent="0.25">
      <c r="B5" s="103" t="s">
        <v>18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4" t="s">
        <v>3</v>
      </c>
      <c r="C7" s="115"/>
      <c r="D7" s="115"/>
      <c r="E7" s="115"/>
      <c r="F7" s="116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4">
        <v>1</v>
      </c>
      <c r="C8" s="115"/>
      <c r="D8" s="115"/>
      <c r="E8" s="115"/>
      <c r="F8" s="116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3" t="s">
        <v>19</v>
      </c>
      <c r="C2" s="103"/>
      <c r="D2" s="103"/>
      <c r="E2" s="103"/>
      <c r="F2" s="103"/>
      <c r="G2" s="103"/>
      <c r="H2" s="10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7"/>
  <sheetViews>
    <sheetView tabSelected="1" zoomScaleNormal="100" workbookViewId="0">
      <selection activeCell="J11" sqref="J11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6" width="15.85546875" style="39" customWidth="1"/>
    <col min="7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0" t="s">
        <v>34</v>
      </c>
      <c r="B2" s="41" t="s">
        <v>177</v>
      </c>
      <c r="C2" s="39"/>
    </row>
    <row r="3" spans="1:6" ht="43.5" customHeight="1" x14ac:dyDescent="0.2">
      <c r="A3" s="42" t="s">
        <v>35</v>
      </c>
      <c r="B3" s="37" t="s">
        <v>178</v>
      </c>
      <c r="C3" s="39"/>
    </row>
    <row r="4" spans="1:6" x14ac:dyDescent="0.2">
      <c r="A4" s="42" t="s">
        <v>36</v>
      </c>
      <c r="B4" s="43" t="s">
        <v>179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180</v>
      </c>
      <c r="B7" s="45"/>
      <c r="C7" s="76">
        <f>C12+C53</f>
        <v>1045145</v>
      </c>
      <c r="D7" s="76">
        <f>D12+D53</f>
        <v>1045145</v>
      </c>
      <c r="E7" s="76">
        <f>E12+E53</f>
        <v>552919.05999999994</v>
      </c>
      <c r="F7" s="76">
        <f>(E7*100)/D7</f>
        <v>52.903574145214293</v>
      </c>
    </row>
    <row r="8" spans="1:6" x14ac:dyDescent="0.2">
      <c r="A8" s="46" t="s">
        <v>74</v>
      </c>
      <c r="B8" s="45"/>
      <c r="C8" s="76">
        <f>C67+C71</f>
        <v>500</v>
      </c>
      <c r="D8" s="76">
        <f>D67+D71</f>
        <v>500</v>
      </c>
      <c r="E8" s="76">
        <f>E67+E71</f>
        <v>0</v>
      </c>
      <c r="F8" s="76">
        <f>(E8*100)/D8</f>
        <v>0</v>
      </c>
    </row>
    <row r="9" spans="1:6" x14ac:dyDescent="0.2">
      <c r="A9" s="46" t="s">
        <v>181</v>
      </c>
      <c r="B9" s="45"/>
      <c r="C9" s="76">
        <f>C81</f>
        <v>15</v>
      </c>
      <c r="D9" s="76">
        <f>D81</f>
        <v>15</v>
      </c>
      <c r="E9" s="76">
        <f>E81</f>
        <v>0</v>
      </c>
      <c r="F9" s="76">
        <f>(E9*100)/D9</f>
        <v>0</v>
      </c>
    </row>
    <row r="10" spans="1:6" s="56" customFormat="1" x14ac:dyDescent="0.2"/>
    <row r="11" spans="1:6" ht="26.25" thickBot="1" x14ac:dyDescent="0.25">
      <c r="A11" s="46" t="s">
        <v>182</v>
      </c>
      <c r="B11" s="46" t="s">
        <v>183</v>
      </c>
      <c r="C11" s="46" t="s">
        <v>43</v>
      </c>
      <c r="D11" s="46" t="s">
        <v>184</v>
      </c>
      <c r="E11" s="46" t="s">
        <v>185</v>
      </c>
      <c r="F11" s="46" t="s">
        <v>186</v>
      </c>
    </row>
    <row r="12" spans="1:6" ht="13.5" thickBot="1" x14ac:dyDescent="0.25">
      <c r="A12" s="48" t="s">
        <v>72</v>
      </c>
      <c r="B12" s="49" t="s">
        <v>73</v>
      </c>
      <c r="C12" s="78">
        <f>C13+C21+C47</f>
        <v>1038145</v>
      </c>
      <c r="D12" s="78">
        <f>D13+D21+D47</f>
        <v>1038145</v>
      </c>
      <c r="E12" s="78">
        <f>E13+E21+E47</f>
        <v>550669.12</v>
      </c>
      <c r="F12" s="78">
        <f>(E12*100)/D12</f>
        <v>53.043565205245898</v>
      </c>
    </row>
    <row r="13" spans="1:6" ht="13.5" thickBot="1" x14ac:dyDescent="0.25">
      <c r="A13" s="50" t="s">
        <v>74</v>
      </c>
      <c r="B13" s="51" t="s">
        <v>75</v>
      </c>
      <c r="C13" s="79">
        <f>C14+C17+C19</f>
        <v>878760</v>
      </c>
      <c r="D13" s="79">
        <f>D14+D17+D19</f>
        <v>878760</v>
      </c>
      <c r="E13" s="79">
        <f>E14+E17+E19</f>
        <v>490551.01</v>
      </c>
      <c r="F13" s="79">
        <f t="shared" ref="F13:F76" si="0">(E13*100)/D13</f>
        <v>55.823092767080887</v>
      </c>
    </row>
    <row r="14" spans="1:6" ht="13.5" thickBot="1" x14ac:dyDescent="0.25">
      <c r="A14" s="52" t="s">
        <v>76</v>
      </c>
      <c r="B14" s="53" t="s">
        <v>77</v>
      </c>
      <c r="C14" s="80">
        <f>C15+C16</f>
        <v>735760</v>
      </c>
      <c r="D14" s="80">
        <f>D15+D16</f>
        <v>735760</v>
      </c>
      <c r="E14" s="80">
        <f>E15+E16</f>
        <v>411809.43</v>
      </c>
      <c r="F14" s="80">
        <f t="shared" si="0"/>
        <v>55.970619495487661</v>
      </c>
    </row>
    <row r="15" spans="1:6" ht="13.5" thickTop="1" x14ac:dyDescent="0.2">
      <c r="A15" s="54" t="s">
        <v>78</v>
      </c>
      <c r="B15" s="55" t="s">
        <v>79</v>
      </c>
      <c r="C15" s="81">
        <v>735000</v>
      </c>
      <c r="D15" s="81">
        <v>735000</v>
      </c>
      <c r="E15" s="81">
        <v>411809.43</v>
      </c>
      <c r="F15" s="81">
        <f t="shared" si="0"/>
        <v>56.028493877551021</v>
      </c>
    </row>
    <row r="16" spans="1:6" x14ac:dyDescent="0.2">
      <c r="A16" s="54" t="s">
        <v>80</v>
      </c>
      <c r="B16" s="55" t="s">
        <v>81</v>
      </c>
      <c r="C16" s="81">
        <v>760</v>
      </c>
      <c r="D16" s="81">
        <v>760</v>
      </c>
      <c r="E16" s="81">
        <v>0</v>
      </c>
      <c r="F16" s="81">
        <f t="shared" si="0"/>
        <v>0</v>
      </c>
    </row>
    <row r="17" spans="1:6" ht="13.5" thickBot="1" x14ac:dyDescent="0.25">
      <c r="A17" s="52" t="s">
        <v>82</v>
      </c>
      <c r="B17" s="53" t="s">
        <v>83</v>
      </c>
      <c r="C17" s="80">
        <f>C18</f>
        <v>28000</v>
      </c>
      <c r="D17" s="80">
        <f>D18</f>
        <v>28000</v>
      </c>
      <c r="E17" s="80">
        <f>E18</f>
        <v>13471.02</v>
      </c>
      <c r="F17" s="80">
        <f t="shared" si="0"/>
        <v>48.110785714285711</v>
      </c>
    </row>
    <row r="18" spans="1:6" ht="13.5" thickTop="1" x14ac:dyDescent="0.2">
      <c r="A18" s="54" t="s">
        <v>84</v>
      </c>
      <c r="B18" s="55" t="s">
        <v>83</v>
      </c>
      <c r="C18" s="81">
        <v>28000</v>
      </c>
      <c r="D18" s="81">
        <v>28000</v>
      </c>
      <c r="E18" s="81">
        <v>13471.02</v>
      </c>
      <c r="F18" s="81">
        <f t="shared" si="0"/>
        <v>48.110785714285711</v>
      </c>
    </row>
    <row r="19" spans="1:6" ht="13.5" thickBot="1" x14ac:dyDescent="0.25">
      <c r="A19" s="52" t="s">
        <v>85</v>
      </c>
      <c r="B19" s="53" t="s">
        <v>86</v>
      </c>
      <c r="C19" s="80">
        <f>C20</f>
        <v>115000</v>
      </c>
      <c r="D19" s="80">
        <f>D20</f>
        <v>115000</v>
      </c>
      <c r="E19" s="80">
        <f>E20</f>
        <v>65270.559999999998</v>
      </c>
      <c r="F19" s="80">
        <f t="shared" si="0"/>
        <v>56.757008695652175</v>
      </c>
    </row>
    <row r="20" spans="1:6" ht="14.25" thickTop="1" thickBot="1" x14ac:dyDescent="0.25">
      <c r="A20" s="54" t="s">
        <v>87</v>
      </c>
      <c r="B20" s="55" t="s">
        <v>88</v>
      </c>
      <c r="C20" s="81">
        <v>115000</v>
      </c>
      <c r="D20" s="81">
        <v>115000</v>
      </c>
      <c r="E20" s="81">
        <v>65270.559999999998</v>
      </c>
      <c r="F20" s="81">
        <f t="shared" si="0"/>
        <v>56.757008695652175</v>
      </c>
    </row>
    <row r="21" spans="1:6" ht="13.5" thickBot="1" x14ac:dyDescent="0.25">
      <c r="A21" s="50" t="s">
        <v>89</v>
      </c>
      <c r="B21" s="51" t="s">
        <v>90</v>
      </c>
      <c r="C21" s="79">
        <f>C22+C27+C31+C41</f>
        <v>158345</v>
      </c>
      <c r="D21" s="79">
        <f>D22+D27+D31+D41</f>
        <v>158345</v>
      </c>
      <c r="E21" s="79">
        <f>E22+E27+E31+E41</f>
        <v>59304.219999999994</v>
      </c>
      <c r="F21" s="79">
        <f t="shared" si="0"/>
        <v>37.452537181470831</v>
      </c>
    </row>
    <row r="22" spans="1:6" ht="13.5" thickBot="1" x14ac:dyDescent="0.25">
      <c r="A22" s="52" t="s">
        <v>91</v>
      </c>
      <c r="B22" s="53" t="s">
        <v>92</v>
      </c>
      <c r="C22" s="80">
        <f>C23+C24+C25+C26</f>
        <v>35230</v>
      </c>
      <c r="D22" s="80">
        <f>D23+D24+D25+D26</f>
        <v>35230</v>
      </c>
      <c r="E22" s="80">
        <f>E23+E24+E25+E26</f>
        <v>15055.51</v>
      </c>
      <c r="F22" s="80">
        <f t="shared" si="0"/>
        <v>42.734913426057339</v>
      </c>
    </row>
    <row r="23" spans="1:6" ht="13.5" thickTop="1" x14ac:dyDescent="0.2">
      <c r="A23" s="54" t="s">
        <v>93</v>
      </c>
      <c r="B23" s="55" t="s">
        <v>94</v>
      </c>
      <c r="C23" s="81">
        <v>6500</v>
      </c>
      <c r="D23" s="81">
        <v>6500</v>
      </c>
      <c r="E23" s="81">
        <v>1104.53</v>
      </c>
      <c r="F23" s="81">
        <f t="shared" si="0"/>
        <v>16.99276923076923</v>
      </c>
    </row>
    <row r="24" spans="1:6" ht="25.5" x14ac:dyDescent="0.2">
      <c r="A24" s="54" t="s">
        <v>95</v>
      </c>
      <c r="B24" s="55" t="s">
        <v>96</v>
      </c>
      <c r="C24" s="81">
        <v>22000</v>
      </c>
      <c r="D24" s="81">
        <v>22000</v>
      </c>
      <c r="E24" s="81">
        <v>12825.98</v>
      </c>
      <c r="F24" s="81">
        <f t="shared" si="0"/>
        <v>58.29990909090909</v>
      </c>
    </row>
    <row r="25" spans="1:6" x14ac:dyDescent="0.2">
      <c r="A25" s="54" t="s">
        <v>97</v>
      </c>
      <c r="B25" s="55" t="s">
        <v>98</v>
      </c>
      <c r="C25" s="81">
        <v>6600</v>
      </c>
      <c r="D25" s="81">
        <v>6600</v>
      </c>
      <c r="E25" s="81">
        <v>1125</v>
      </c>
      <c r="F25" s="81">
        <f t="shared" si="0"/>
        <v>17.045454545454547</v>
      </c>
    </row>
    <row r="26" spans="1:6" x14ac:dyDescent="0.2">
      <c r="A26" s="54" t="s">
        <v>99</v>
      </c>
      <c r="B26" s="55" t="s">
        <v>100</v>
      </c>
      <c r="C26" s="81">
        <v>130</v>
      </c>
      <c r="D26" s="81">
        <v>130</v>
      </c>
      <c r="E26" s="81">
        <v>0</v>
      </c>
      <c r="F26" s="81">
        <f t="shared" si="0"/>
        <v>0</v>
      </c>
    </row>
    <row r="27" spans="1:6" ht="13.5" thickBot="1" x14ac:dyDescent="0.25">
      <c r="A27" s="52" t="s">
        <v>101</v>
      </c>
      <c r="B27" s="53" t="s">
        <v>102</v>
      </c>
      <c r="C27" s="80">
        <f>C28+C29+C30</f>
        <v>40900</v>
      </c>
      <c r="D27" s="80">
        <f>D28+D29+D30</f>
        <v>40900</v>
      </c>
      <c r="E27" s="80">
        <f>E28+E29+E30</f>
        <v>10780.8</v>
      </c>
      <c r="F27" s="80">
        <f t="shared" si="0"/>
        <v>26.358924205378973</v>
      </c>
    </row>
    <row r="28" spans="1:6" ht="13.5" thickTop="1" x14ac:dyDescent="0.2">
      <c r="A28" s="54" t="s">
        <v>103</v>
      </c>
      <c r="B28" s="55" t="s">
        <v>104</v>
      </c>
      <c r="C28" s="81">
        <v>15000</v>
      </c>
      <c r="D28" s="81">
        <v>15000</v>
      </c>
      <c r="E28" s="81">
        <v>2297.21</v>
      </c>
      <c r="F28" s="81">
        <f t="shared" si="0"/>
        <v>15.314733333333333</v>
      </c>
    </row>
    <row r="29" spans="1:6" x14ac:dyDescent="0.2">
      <c r="A29" s="54" t="s">
        <v>105</v>
      </c>
      <c r="B29" s="55" t="s">
        <v>106</v>
      </c>
      <c r="C29" s="81">
        <v>25500</v>
      </c>
      <c r="D29" s="81">
        <v>25500</v>
      </c>
      <c r="E29" s="81">
        <v>8413.59</v>
      </c>
      <c r="F29" s="81">
        <f t="shared" si="0"/>
        <v>32.994470588235295</v>
      </c>
    </row>
    <row r="30" spans="1:6" x14ac:dyDescent="0.2">
      <c r="A30" s="54" t="s">
        <v>107</v>
      </c>
      <c r="B30" s="55" t="s">
        <v>108</v>
      </c>
      <c r="C30" s="81">
        <v>400</v>
      </c>
      <c r="D30" s="81">
        <v>400</v>
      </c>
      <c r="E30" s="81">
        <v>70</v>
      </c>
      <c r="F30" s="81">
        <f t="shared" si="0"/>
        <v>17.5</v>
      </c>
    </row>
    <row r="31" spans="1:6" ht="13.5" thickBot="1" x14ac:dyDescent="0.25">
      <c r="A31" s="52" t="s">
        <v>109</v>
      </c>
      <c r="B31" s="53" t="s">
        <v>110</v>
      </c>
      <c r="C31" s="80">
        <f>C32+C33+C34+C35+C36+C37+C38+C39+C40</f>
        <v>78740</v>
      </c>
      <c r="D31" s="80">
        <f>D32+D33+D34+D35+D36+D37+D38+D39+D40</f>
        <v>78740</v>
      </c>
      <c r="E31" s="80">
        <f>E32+E33+E34+E35+E36+E37+E38+E39+E40</f>
        <v>32146.03</v>
      </c>
      <c r="F31" s="80">
        <f t="shared" si="0"/>
        <v>40.825539751079504</v>
      </c>
    </row>
    <row r="32" spans="1:6" ht="13.5" thickTop="1" x14ac:dyDescent="0.2">
      <c r="A32" s="54" t="s">
        <v>111</v>
      </c>
      <c r="B32" s="55" t="s">
        <v>112</v>
      </c>
      <c r="C32" s="81">
        <v>23850</v>
      </c>
      <c r="D32" s="81">
        <v>23850</v>
      </c>
      <c r="E32" s="81">
        <v>12305.23</v>
      </c>
      <c r="F32" s="81">
        <f t="shared" si="0"/>
        <v>51.594255765199165</v>
      </c>
    </row>
    <row r="33" spans="1:6" x14ac:dyDescent="0.2">
      <c r="A33" s="54" t="s">
        <v>113</v>
      </c>
      <c r="B33" s="55" t="s">
        <v>114</v>
      </c>
      <c r="C33" s="81">
        <v>10000</v>
      </c>
      <c r="D33" s="81">
        <v>10000</v>
      </c>
      <c r="E33" s="81">
        <v>2906.6</v>
      </c>
      <c r="F33" s="81">
        <f t="shared" si="0"/>
        <v>29.065999999999999</v>
      </c>
    </row>
    <row r="34" spans="1:6" x14ac:dyDescent="0.2">
      <c r="A34" s="54" t="s">
        <v>115</v>
      </c>
      <c r="B34" s="55" t="s">
        <v>116</v>
      </c>
      <c r="C34" s="81">
        <v>1000</v>
      </c>
      <c r="D34" s="81">
        <v>1000</v>
      </c>
      <c r="E34" s="81">
        <v>231.24</v>
      </c>
      <c r="F34" s="81">
        <f t="shared" si="0"/>
        <v>23.123999999999999</v>
      </c>
    </row>
    <row r="35" spans="1:6" x14ac:dyDescent="0.2">
      <c r="A35" s="54" t="s">
        <v>117</v>
      </c>
      <c r="B35" s="55" t="s">
        <v>118</v>
      </c>
      <c r="C35" s="81">
        <v>19000</v>
      </c>
      <c r="D35" s="81">
        <v>19000</v>
      </c>
      <c r="E35" s="81">
        <v>3820.16</v>
      </c>
      <c r="F35" s="81">
        <f t="shared" si="0"/>
        <v>20.106105263157893</v>
      </c>
    </row>
    <row r="36" spans="1:6" x14ac:dyDescent="0.2">
      <c r="A36" s="54" t="s">
        <v>119</v>
      </c>
      <c r="B36" s="55" t="s">
        <v>120</v>
      </c>
      <c r="C36" s="81">
        <v>7000</v>
      </c>
      <c r="D36" s="81">
        <v>7000</v>
      </c>
      <c r="E36" s="81">
        <v>2788.5</v>
      </c>
      <c r="F36" s="81">
        <f t="shared" si="0"/>
        <v>39.835714285714289</v>
      </c>
    </row>
    <row r="37" spans="1:6" x14ac:dyDescent="0.2">
      <c r="A37" s="54" t="s">
        <v>121</v>
      </c>
      <c r="B37" s="55" t="s">
        <v>122</v>
      </c>
      <c r="C37" s="81">
        <v>2800</v>
      </c>
      <c r="D37" s="81">
        <v>2800</v>
      </c>
      <c r="E37" s="81">
        <v>1754.16</v>
      </c>
      <c r="F37" s="81">
        <f t="shared" si="0"/>
        <v>62.648571428571429</v>
      </c>
    </row>
    <row r="38" spans="1:6" x14ac:dyDescent="0.2">
      <c r="A38" s="54" t="s">
        <v>123</v>
      </c>
      <c r="B38" s="55" t="s">
        <v>124</v>
      </c>
      <c r="C38" s="81">
        <v>600</v>
      </c>
      <c r="D38" s="81">
        <v>600</v>
      </c>
      <c r="E38" s="81">
        <v>0</v>
      </c>
      <c r="F38" s="81">
        <f t="shared" si="0"/>
        <v>0</v>
      </c>
    </row>
    <row r="39" spans="1:6" x14ac:dyDescent="0.2">
      <c r="A39" s="54" t="s">
        <v>125</v>
      </c>
      <c r="B39" s="55" t="s">
        <v>126</v>
      </c>
      <c r="C39" s="81">
        <v>70</v>
      </c>
      <c r="D39" s="81">
        <v>70</v>
      </c>
      <c r="E39" s="81">
        <v>9.9600000000000009</v>
      </c>
      <c r="F39" s="81">
        <f t="shared" si="0"/>
        <v>14.22857142857143</v>
      </c>
    </row>
    <row r="40" spans="1:6" x14ac:dyDescent="0.2">
      <c r="A40" s="54" t="s">
        <v>127</v>
      </c>
      <c r="B40" s="55" t="s">
        <v>128</v>
      </c>
      <c r="C40" s="81">
        <v>14420</v>
      </c>
      <c r="D40" s="81">
        <v>14420</v>
      </c>
      <c r="E40" s="81">
        <v>8330.18</v>
      </c>
      <c r="F40" s="81">
        <f t="shared" si="0"/>
        <v>57.768238557558945</v>
      </c>
    </row>
    <row r="41" spans="1:6" ht="13.5" thickBot="1" x14ac:dyDescent="0.25">
      <c r="A41" s="52" t="s">
        <v>129</v>
      </c>
      <c r="B41" s="53" t="s">
        <v>130</v>
      </c>
      <c r="C41" s="80">
        <f>C42+C43+C44+C45+C46</f>
        <v>3475</v>
      </c>
      <c r="D41" s="80">
        <f>D42+D43+D44+D45+D46</f>
        <v>3475</v>
      </c>
      <c r="E41" s="80">
        <f>E42+E43+E44+E45+E46</f>
        <v>1321.88</v>
      </c>
      <c r="F41" s="80">
        <f t="shared" si="0"/>
        <v>38.039712230215827</v>
      </c>
    </row>
    <row r="42" spans="1:6" ht="13.5" thickTop="1" x14ac:dyDescent="0.2">
      <c r="A42" s="54" t="s">
        <v>131</v>
      </c>
      <c r="B42" s="55" t="s">
        <v>132</v>
      </c>
      <c r="C42" s="81">
        <v>500</v>
      </c>
      <c r="D42" s="81">
        <v>500</v>
      </c>
      <c r="E42" s="81">
        <v>0</v>
      </c>
      <c r="F42" s="81">
        <f t="shared" si="0"/>
        <v>0</v>
      </c>
    </row>
    <row r="43" spans="1:6" x14ac:dyDescent="0.2">
      <c r="A43" s="54" t="s">
        <v>133</v>
      </c>
      <c r="B43" s="55" t="s">
        <v>134</v>
      </c>
      <c r="C43" s="81">
        <v>650</v>
      </c>
      <c r="D43" s="81">
        <v>650</v>
      </c>
      <c r="E43" s="81">
        <v>12</v>
      </c>
      <c r="F43" s="81">
        <f t="shared" si="0"/>
        <v>1.8461538461538463</v>
      </c>
    </row>
    <row r="44" spans="1:6" x14ac:dyDescent="0.2">
      <c r="A44" s="54" t="s">
        <v>135</v>
      </c>
      <c r="B44" s="55" t="s">
        <v>136</v>
      </c>
      <c r="C44" s="81">
        <v>2200</v>
      </c>
      <c r="D44" s="81">
        <v>2200</v>
      </c>
      <c r="E44" s="81">
        <v>1180.48</v>
      </c>
      <c r="F44" s="81">
        <f t="shared" si="0"/>
        <v>53.658181818181816</v>
      </c>
    </row>
    <row r="45" spans="1:6" x14ac:dyDescent="0.2">
      <c r="A45" s="54" t="s">
        <v>137</v>
      </c>
      <c r="B45" s="55" t="s">
        <v>138</v>
      </c>
      <c r="C45" s="81">
        <v>25</v>
      </c>
      <c r="D45" s="81">
        <v>25</v>
      </c>
      <c r="E45" s="81">
        <v>0</v>
      </c>
      <c r="F45" s="81">
        <f t="shared" si="0"/>
        <v>0</v>
      </c>
    </row>
    <row r="46" spans="1:6" ht="13.5" thickBot="1" x14ac:dyDescent="0.25">
      <c r="A46" s="54" t="s">
        <v>139</v>
      </c>
      <c r="B46" s="55" t="s">
        <v>130</v>
      </c>
      <c r="C46" s="81">
        <v>100</v>
      </c>
      <c r="D46" s="81">
        <v>100</v>
      </c>
      <c r="E46" s="81">
        <v>129.4</v>
      </c>
      <c r="F46" s="81">
        <f t="shared" si="0"/>
        <v>129.4</v>
      </c>
    </row>
    <row r="47" spans="1:6" ht="13.5" thickBot="1" x14ac:dyDescent="0.25">
      <c r="A47" s="50" t="s">
        <v>140</v>
      </c>
      <c r="B47" s="51" t="s">
        <v>141</v>
      </c>
      <c r="C47" s="79">
        <f>C48+C50</f>
        <v>1040</v>
      </c>
      <c r="D47" s="79">
        <f>D48+D50</f>
        <v>1040</v>
      </c>
      <c r="E47" s="79">
        <f>E48+E50</f>
        <v>813.89</v>
      </c>
      <c r="F47" s="79">
        <f t="shared" si="0"/>
        <v>78.258653846153848</v>
      </c>
    </row>
    <row r="48" spans="1:6" ht="13.5" thickBot="1" x14ac:dyDescent="0.25">
      <c r="A48" s="52" t="s">
        <v>142</v>
      </c>
      <c r="B48" s="53" t="s">
        <v>143</v>
      </c>
      <c r="C48" s="80">
        <f>C49</f>
        <v>620</v>
      </c>
      <c r="D48" s="80">
        <f>D49</f>
        <v>620</v>
      </c>
      <c r="E48" s="80">
        <f>E49</f>
        <v>346.44</v>
      </c>
      <c r="F48" s="80">
        <f t="shared" si="0"/>
        <v>55.877419354838707</v>
      </c>
    </row>
    <row r="49" spans="1:6" ht="26.25" thickTop="1" x14ac:dyDescent="0.2">
      <c r="A49" s="54" t="s">
        <v>144</v>
      </c>
      <c r="B49" s="55" t="s">
        <v>145</v>
      </c>
      <c r="C49" s="81">
        <v>620</v>
      </c>
      <c r="D49" s="81">
        <v>620</v>
      </c>
      <c r="E49" s="81">
        <v>346.44</v>
      </c>
      <c r="F49" s="81">
        <f t="shared" si="0"/>
        <v>55.877419354838707</v>
      </c>
    </row>
    <row r="50" spans="1:6" ht="13.5" thickBot="1" x14ac:dyDescent="0.25">
      <c r="A50" s="52" t="s">
        <v>146</v>
      </c>
      <c r="B50" s="53" t="s">
        <v>147</v>
      </c>
      <c r="C50" s="80">
        <f>C51+C52</f>
        <v>420</v>
      </c>
      <c r="D50" s="80">
        <f>D51+D52</f>
        <v>420</v>
      </c>
      <c r="E50" s="80">
        <f>E51+E52</f>
        <v>467.45</v>
      </c>
      <c r="F50" s="80">
        <f t="shared" si="0"/>
        <v>111.29761904761905</v>
      </c>
    </row>
    <row r="51" spans="1:6" ht="13.5" thickTop="1" x14ac:dyDescent="0.2">
      <c r="A51" s="54" t="s">
        <v>148</v>
      </c>
      <c r="B51" s="55" t="s">
        <v>149</v>
      </c>
      <c r="C51" s="81">
        <v>400</v>
      </c>
      <c r="D51" s="81">
        <v>400</v>
      </c>
      <c r="E51" s="81">
        <v>422.59</v>
      </c>
      <c r="F51" s="81">
        <f t="shared" si="0"/>
        <v>105.64749999999999</v>
      </c>
    </row>
    <row r="52" spans="1:6" ht="13.5" thickBot="1" x14ac:dyDescent="0.25">
      <c r="A52" s="54" t="s">
        <v>150</v>
      </c>
      <c r="B52" s="55" t="s">
        <v>151</v>
      </c>
      <c r="C52" s="81">
        <v>20</v>
      </c>
      <c r="D52" s="81">
        <v>20</v>
      </c>
      <c r="E52" s="81">
        <v>44.86</v>
      </c>
      <c r="F52" s="81">
        <f t="shared" si="0"/>
        <v>224.3</v>
      </c>
    </row>
    <row r="53" spans="1:6" ht="13.5" thickBot="1" x14ac:dyDescent="0.25">
      <c r="A53" s="48" t="s">
        <v>152</v>
      </c>
      <c r="B53" s="49" t="s">
        <v>153</v>
      </c>
      <c r="C53" s="78">
        <f>C54</f>
        <v>7000</v>
      </c>
      <c r="D53" s="78">
        <f>D54</f>
        <v>7000</v>
      </c>
      <c r="E53" s="78">
        <f>E54</f>
        <v>2249.94</v>
      </c>
      <c r="F53" s="78">
        <f t="shared" si="0"/>
        <v>32.142000000000003</v>
      </c>
    </row>
    <row r="54" spans="1:6" ht="13.5" thickBot="1" x14ac:dyDescent="0.25">
      <c r="A54" s="50" t="s">
        <v>154</v>
      </c>
      <c r="B54" s="51" t="s">
        <v>155</v>
      </c>
      <c r="C54" s="79">
        <f>C55+C59</f>
        <v>7000</v>
      </c>
      <c r="D54" s="79">
        <f>D55+D59</f>
        <v>7000</v>
      </c>
      <c r="E54" s="79">
        <f>E55+E59</f>
        <v>2249.94</v>
      </c>
      <c r="F54" s="79">
        <f t="shared" si="0"/>
        <v>32.142000000000003</v>
      </c>
    </row>
    <row r="55" spans="1:6" ht="13.5" thickBot="1" x14ac:dyDescent="0.25">
      <c r="A55" s="52" t="s">
        <v>156</v>
      </c>
      <c r="B55" s="53" t="s">
        <v>157</v>
      </c>
      <c r="C55" s="80">
        <f>C56+C57+C58</f>
        <v>2400</v>
      </c>
      <c r="D55" s="80">
        <f>D56+D57+D58</f>
        <v>2400</v>
      </c>
      <c r="E55" s="80">
        <f>E56+E57+E58</f>
        <v>0</v>
      </c>
      <c r="F55" s="80">
        <f t="shared" si="0"/>
        <v>0</v>
      </c>
    </row>
    <row r="56" spans="1:6" ht="13.5" thickTop="1" x14ac:dyDescent="0.2">
      <c r="A56" s="54" t="s">
        <v>158</v>
      </c>
      <c r="B56" s="55" t="s">
        <v>159</v>
      </c>
      <c r="C56" s="81">
        <v>1500</v>
      </c>
      <c r="D56" s="81">
        <v>1500</v>
      </c>
      <c r="E56" s="81">
        <v>0</v>
      </c>
      <c r="F56" s="81">
        <f t="shared" si="0"/>
        <v>0</v>
      </c>
    </row>
    <row r="57" spans="1:6" x14ac:dyDescent="0.2">
      <c r="A57" s="54" t="s">
        <v>160</v>
      </c>
      <c r="B57" s="55" t="s">
        <v>161</v>
      </c>
      <c r="C57" s="81">
        <v>700</v>
      </c>
      <c r="D57" s="81">
        <v>700</v>
      </c>
      <c r="E57" s="81">
        <v>0</v>
      </c>
      <c r="F57" s="81">
        <f t="shared" si="0"/>
        <v>0</v>
      </c>
    </row>
    <row r="58" spans="1:6" x14ac:dyDescent="0.2">
      <c r="A58" s="54" t="s">
        <v>162</v>
      </c>
      <c r="B58" s="55" t="s">
        <v>163</v>
      </c>
      <c r="C58" s="81">
        <v>200</v>
      </c>
      <c r="D58" s="81">
        <v>200</v>
      </c>
      <c r="E58" s="81">
        <v>0</v>
      </c>
      <c r="F58" s="81">
        <f t="shared" si="0"/>
        <v>0</v>
      </c>
    </row>
    <row r="59" spans="1:6" ht="13.5" thickBot="1" x14ac:dyDescent="0.25">
      <c r="A59" s="52" t="s">
        <v>164</v>
      </c>
      <c r="B59" s="53" t="s">
        <v>165</v>
      </c>
      <c r="C59" s="80">
        <f>C60</f>
        <v>4600</v>
      </c>
      <c r="D59" s="80">
        <f>D60</f>
        <v>4600</v>
      </c>
      <c r="E59" s="80">
        <f>E60</f>
        <v>2249.94</v>
      </c>
      <c r="F59" s="80">
        <f t="shared" si="0"/>
        <v>48.911739130434782</v>
      </c>
    </row>
    <row r="60" spans="1:6" ht="14.25" thickTop="1" thickBot="1" x14ac:dyDescent="0.25">
      <c r="A60" s="54" t="s">
        <v>166</v>
      </c>
      <c r="B60" s="55" t="s">
        <v>167</v>
      </c>
      <c r="C60" s="81">
        <v>4600</v>
      </c>
      <c r="D60" s="81">
        <v>4600</v>
      </c>
      <c r="E60" s="81">
        <v>2249.94</v>
      </c>
      <c r="F60" s="81">
        <f t="shared" si="0"/>
        <v>48.911739130434782</v>
      </c>
    </row>
    <row r="61" spans="1:6" ht="13.5" thickBot="1" x14ac:dyDescent="0.25">
      <c r="A61" s="48" t="s">
        <v>50</v>
      </c>
      <c r="B61" s="49" t="s">
        <v>51</v>
      </c>
      <c r="C61" s="78">
        <f t="shared" ref="C61:E62" si="1">C62</f>
        <v>1045145</v>
      </c>
      <c r="D61" s="78">
        <f t="shared" si="1"/>
        <v>1045145</v>
      </c>
      <c r="E61" s="78">
        <f t="shared" si="1"/>
        <v>0</v>
      </c>
      <c r="F61" s="78">
        <f t="shared" si="0"/>
        <v>0</v>
      </c>
    </row>
    <row r="62" spans="1:6" ht="13.5" thickBot="1" x14ac:dyDescent="0.25">
      <c r="A62" s="50" t="s">
        <v>64</v>
      </c>
      <c r="B62" s="51" t="s">
        <v>65</v>
      </c>
      <c r="C62" s="79">
        <f t="shared" si="1"/>
        <v>1045145</v>
      </c>
      <c r="D62" s="79">
        <f t="shared" si="1"/>
        <v>1045145</v>
      </c>
      <c r="E62" s="79">
        <f t="shared" si="1"/>
        <v>0</v>
      </c>
      <c r="F62" s="79">
        <f t="shared" si="0"/>
        <v>0</v>
      </c>
    </row>
    <row r="63" spans="1:6" ht="26.25" thickBot="1" x14ac:dyDescent="0.25">
      <c r="A63" s="52" t="s">
        <v>66</v>
      </c>
      <c r="B63" s="53" t="s">
        <v>67</v>
      </c>
      <c r="C63" s="80">
        <f>C64+C65</f>
        <v>1045145</v>
      </c>
      <c r="D63" s="80">
        <f>D64+D65</f>
        <v>1045145</v>
      </c>
      <c r="E63" s="80">
        <f>E64+E65</f>
        <v>0</v>
      </c>
      <c r="F63" s="80">
        <f t="shared" si="0"/>
        <v>0</v>
      </c>
    </row>
    <row r="64" spans="1:6" ht="13.5" thickTop="1" x14ac:dyDescent="0.2">
      <c r="A64" s="54" t="s">
        <v>68</v>
      </c>
      <c r="B64" s="55" t="s">
        <v>69</v>
      </c>
      <c r="C64" s="81">
        <v>1038145</v>
      </c>
      <c r="D64" s="81">
        <v>1038145</v>
      </c>
      <c r="E64" s="81">
        <v>0</v>
      </c>
      <c r="F64" s="81">
        <f t="shared" si="0"/>
        <v>0</v>
      </c>
    </row>
    <row r="65" spans="1:6" ht="25.5" x14ac:dyDescent="0.2">
      <c r="A65" s="54" t="s">
        <v>70</v>
      </c>
      <c r="B65" s="55" t="s">
        <v>71</v>
      </c>
      <c r="C65" s="81">
        <v>7000</v>
      </c>
      <c r="D65" s="81">
        <v>7000</v>
      </c>
      <c r="E65" s="81">
        <v>0</v>
      </c>
      <c r="F65" s="81">
        <f t="shared" si="0"/>
        <v>0</v>
      </c>
    </row>
    <row r="66" spans="1:6" ht="13.5" thickBot="1" x14ac:dyDescent="0.25">
      <c r="A66" s="47" t="s">
        <v>180</v>
      </c>
      <c r="B66" s="47" t="s">
        <v>187</v>
      </c>
      <c r="C66" s="77"/>
      <c r="D66" s="77"/>
      <c r="E66" s="77"/>
      <c r="F66" s="77" t="e">
        <f t="shared" si="0"/>
        <v>#DIV/0!</v>
      </c>
    </row>
    <row r="67" spans="1:6" ht="13.5" thickBot="1" x14ac:dyDescent="0.25">
      <c r="A67" s="48" t="s">
        <v>72</v>
      </c>
      <c r="B67" s="49" t="s">
        <v>73</v>
      </c>
      <c r="C67" s="78">
        <f t="shared" ref="C67:E69" si="2">C68</f>
        <v>500</v>
      </c>
      <c r="D67" s="78">
        <f t="shared" si="2"/>
        <v>500</v>
      </c>
      <c r="E67" s="78">
        <f t="shared" si="2"/>
        <v>0</v>
      </c>
      <c r="F67" s="78">
        <f t="shared" si="0"/>
        <v>0</v>
      </c>
    </row>
    <row r="68" spans="1:6" ht="13.5" thickBot="1" x14ac:dyDescent="0.25">
      <c r="A68" s="50" t="s">
        <v>89</v>
      </c>
      <c r="B68" s="51" t="s">
        <v>90</v>
      </c>
      <c r="C68" s="79">
        <f t="shared" si="2"/>
        <v>500</v>
      </c>
      <c r="D68" s="79">
        <f t="shared" si="2"/>
        <v>500</v>
      </c>
      <c r="E68" s="79">
        <f t="shared" si="2"/>
        <v>0</v>
      </c>
      <c r="F68" s="79">
        <f t="shared" si="0"/>
        <v>0</v>
      </c>
    </row>
    <row r="69" spans="1:6" ht="13.5" thickBot="1" x14ac:dyDescent="0.25">
      <c r="A69" s="52" t="s">
        <v>101</v>
      </c>
      <c r="B69" s="53" t="s">
        <v>102</v>
      </c>
      <c r="C69" s="80">
        <f t="shared" si="2"/>
        <v>500</v>
      </c>
      <c r="D69" s="80">
        <f t="shared" si="2"/>
        <v>500</v>
      </c>
      <c r="E69" s="80">
        <f t="shared" si="2"/>
        <v>0</v>
      </c>
      <c r="F69" s="80">
        <f t="shared" si="0"/>
        <v>0</v>
      </c>
    </row>
    <row r="70" spans="1:6" ht="14.25" thickTop="1" thickBot="1" x14ac:dyDescent="0.25">
      <c r="A70" s="54" t="s">
        <v>103</v>
      </c>
      <c r="B70" s="55" t="s">
        <v>104</v>
      </c>
      <c r="C70" s="81">
        <v>500</v>
      </c>
      <c r="D70" s="81">
        <v>500</v>
      </c>
      <c r="E70" s="81">
        <v>0</v>
      </c>
      <c r="F70" s="81">
        <f t="shared" si="0"/>
        <v>0</v>
      </c>
    </row>
    <row r="71" spans="1:6" ht="13.5" thickBot="1" x14ac:dyDescent="0.25">
      <c r="A71" s="48" t="s">
        <v>152</v>
      </c>
      <c r="B71" s="49" t="s">
        <v>153</v>
      </c>
      <c r="C71" s="78">
        <f t="shared" ref="C71:E72" si="3">C72</f>
        <v>0</v>
      </c>
      <c r="D71" s="78">
        <f t="shared" si="3"/>
        <v>0</v>
      </c>
      <c r="E71" s="78">
        <f t="shared" si="3"/>
        <v>0</v>
      </c>
      <c r="F71" s="78" t="e">
        <f t="shared" si="0"/>
        <v>#DIV/0!</v>
      </c>
    </row>
    <row r="72" spans="1:6" ht="13.5" thickBot="1" x14ac:dyDescent="0.25">
      <c r="A72" s="50" t="s">
        <v>154</v>
      </c>
      <c r="B72" s="51" t="s">
        <v>155</v>
      </c>
      <c r="C72" s="79">
        <f t="shared" si="3"/>
        <v>0</v>
      </c>
      <c r="D72" s="79">
        <f t="shared" si="3"/>
        <v>0</v>
      </c>
      <c r="E72" s="79">
        <f t="shared" si="3"/>
        <v>0</v>
      </c>
      <c r="F72" s="79" t="e">
        <f t="shared" si="0"/>
        <v>#DIV/0!</v>
      </c>
    </row>
    <row r="73" spans="1:6" ht="13.5" thickBot="1" x14ac:dyDescent="0.25">
      <c r="A73" s="52" t="s">
        <v>156</v>
      </c>
      <c r="B73" s="53" t="s">
        <v>157</v>
      </c>
      <c r="C73" s="80">
        <f>C74+C75</f>
        <v>0</v>
      </c>
      <c r="D73" s="80">
        <f>D74+D75</f>
        <v>0</v>
      </c>
      <c r="E73" s="80">
        <f>E74+E75</f>
        <v>0</v>
      </c>
      <c r="F73" s="80" t="e">
        <f t="shared" si="0"/>
        <v>#DIV/0!</v>
      </c>
    </row>
    <row r="74" spans="1:6" ht="13.5" thickTop="1" x14ac:dyDescent="0.2">
      <c r="A74" s="54" t="s">
        <v>160</v>
      </c>
      <c r="B74" s="55" t="s">
        <v>161</v>
      </c>
      <c r="C74" s="81">
        <v>0</v>
      </c>
      <c r="D74" s="81">
        <v>0</v>
      </c>
      <c r="E74" s="81">
        <v>0</v>
      </c>
      <c r="F74" s="81" t="e">
        <f t="shared" si="0"/>
        <v>#DIV/0!</v>
      </c>
    </row>
    <row r="75" spans="1:6" ht="13.5" thickBot="1" x14ac:dyDescent="0.25">
      <c r="A75" s="54" t="s">
        <v>162</v>
      </c>
      <c r="B75" s="55" t="s">
        <v>163</v>
      </c>
      <c r="C75" s="81">
        <v>0</v>
      </c>
      <c r="D75" s="81">
        <v>0</v>
      </c>
      <c r="E75" s="81">
        <v>0</v>
      </c>
      <c r="F75" s="81" t="e">
        <f t="shared" si="0"/>
        <v>#DIV/0!</v>
      </c>
    </row>
    <row r="76" spans="1:6" ht="13.5" thickBot="1" x14ac:dyDescent="0.25">
      <c r="A76" s="48" t="s">
        <v>50</v>
      </c>
      <c r="B76" s="49" t="s">
        <v>51</v>
      </c>
      <c r="C76" s="78">
        <f t="shared" ref="C76:E78" si="4">C77</f>
        <v>500</v>
      </c>
      <c r="D76" s="78">
        <f t="shared" si="4"/>
        <v>500</v>
      </c>
      <c r="E76" s="78">
        <f t="shared" si="4"/>
        <v>0</v>
      </c>
      <c r="F76" s="78">
        <f t="shared" si="0"/>
        <v>0</v>
      </c>
    </row>
    <row r="77" spans="1:6" ht="13.5" thickBot="1" x14ac:dyDescent="0.25">
      <c r="A77" s="50" t="s">
        <v>58</v>
      </c>
      <c r="B77" s="51" t="s">
        <v>59</v>
      </c>
      <c r="C77" s="79">
        <f t="shared" si="4"/>
        <v>500</v>
      </c>
      <c r="D77" s="79">
        <f t="shared" si="4"/>
        <v>500</v>
      </c>
      <c r="E77" s="79">
        <f t="shared" si="4"/>
        <v>0</v>
      </c>
      <c r="F77" s="79">
        <f t="shared" ref="F77:F91" si="5">(E77*100)/D77</f>
        <v>0</v>
      </c>
    </row>
    <row r="78" spans="1:6" ht="13.5" thickBot="1" x14ac:dyDescent="0.25">
      <c r="A78" s="52" t="s">
        <v>60</v>
      </c>
      <c r="B78" s="53" t="s">
        <v>61</v>
      </c>
      <c r="C78" s="80">
        <f t="shared" si="4"/>
        <v>500</v>
      </c>
      <c r="D78" s="80">
        <f t="shared" si="4"/>
        <v>500</v>
      </c>
      <c r="E78" s="80">
        <f t="shared" si="4"/>
        <v>0</v>
      </c>
      <c r="F78" s="80">
        <f t="shared" si="5"/>
        <v>0</v>
      </c>
    </row>
    <row r="79" spans="1:6" ht="13.5" thickTop="1" x14ac:dyDescent="0.2">
      <c r="A79" s="54" t="s">
        <v>62</v>
      </c>
      <c r="B79" s="55" t="s">
        <v>63</v>
      </c>
      <c r="C79" s="81">
        <v>500</v>
      </c>
      <c r="D79" s="81">
        <v>500</v>
      </c>
      <c r="E79" s="81">
        <v>0</v>
      </c>
      <c r="F79" s="81">
        <f t="shared" si="5"/>
        <v>0</v>
      </c>
    </row>
    <row r="80" spans="1:6" ht="13.5" thickBot="1" x14ac:dyDescent="0.25">
      <c r="A80" s="47" t="s">
        <v>74</v>
      </c>
      <c r="B80" s="47" t="s">
        <v>188</v>
      </c>
      <c r="C80" s="77"/>
      <c r="D80" s="77"/>
      <c r="E80" s="77"/>
      <c r="F80" s="77" t="e">
        <f t="shared" si="5"/>
        <v>#DIV/0!</v>
      </c>
    </row>
    <row r="81" spans="1:6" ht="13.5" thickBot="1" x14ac:dyDescent="0.25">
      <c r="A81" s="48" t="s">
        <v>72</v>
      </c>
      <c r="B81" s="49" t="s">
        <v>73</v>
      </c>
      <c r="C81" s="78">
        <f t="shared" ref="C81:E82" si="6">C82</f>
        <v>15</v>
      </c>
      <c r="D81" s="78">
        <f t="shared" si="6"/>
        <v>15</v>
      </c>
      <c r="E81" s="78">
        <f t="shared" si="6"/>
        <v>0</v>
      </c>
      <c r="F81" s="78">
        <f t="shared" si="5"/>
        <v>0</v>
      </c>
    </row>
    <row r="82" spans="1:6" ht="13.5" thickBot="1" x14ac:dyDescent="0.25">
      <c r="A82" s="50" t="s">
        <v>89</v>
      </c>
      <c r="B82" s="51" t="s">
        <v>90</v>
      </c>
      <c r="C82" s="79">
        <f t="shared" si="6"/>
        <v>15</v>
      </c>
      <c r="D82" s="79">
        <f t="shared" si="6"/>
        <v>15</v>
      </c>
      <c r="E82" s="79">
        <f t="shared" si="6"/>
        <v>0</v>
      </c>
      <c r="F82" s="79">
        <f t="shared" si="5"/>
        <v>0</v>
      </c>
    </row>
    <row r="83" spans="1:6" ht="13.5" thickBot="1" x14ac:dyDescent="0.25">
      <c r="A83" s="52" t="s">
        <v>109</v>
      </c>
      <c r="B83" s="53" t="s">
        <v>110</v>
      </c>
      <c r="C83" s="80">
        <f>C84+C85+C86</f>
        <v>15</v>
      </c>
      <c r="D83" s="80">
        <f>D84+D85+D86</f>
        <v>15</v>
      </c>
      <c r="E83" s="80">
        <f>E84+E85+E86</f>
        <v>0</v>
      </c>
      <c r="F83" s="80">
        <f t="shared" si="5"/>
        <v>0</v>
      </c>
    </row>
    <row r="84" spans="1:6" ht="13.5" thickTop="1" x14ac:dyDescent="0.2">
      <c r="A84" s="54" t="s">
        <v>111</v>
      </c>
      <c r="B84" s="55" t="s">
        <v>112</v>
      </c>
      <c r="C84" s="81">
        <v>0</v>
      </c>
      <c r="D84" s="81">
        <v>0</v>
      </c>
      <c r="E84" s="81">
        <v>0</v>
      </c>
      <c r="F84" s="81" t="e">
        <f t="shared" si="5"/>
        <v>#DIV/0!</v>
      </c>
    </row>
    <row r="85" spans="1:6" x14ac:dyDescent="0.2">
      <c r="A85" s="54" t="s">
        <v>113</v>
      </c>
      <c r="B85" s="55" t="s">
        <v>114</v>
      </c>
      <c r="C85" s="81">
        <v>15</v>
      </c>
      <c r="D85" s="81">
        <v>15</v>
      </c>
      <c r="E85" s="81">
        <v>0</v>
      </c>
      <c r="F85" s="81">
        <f t="shared" si="5"/>
        <v>0</v>
      </c>
    </row>
    <row r="86" spans="1:6" ht="13.5" thickBot="1" x14ac:dyDescent="0.25">
      <c r="A86" s="54" t="s">
        <v>123</v>
      </c>
      <c r="B86" s="55" t="s">
        <v>124</v>
      </c>
      <c r="C86" s="81">
        <v>0</v>
      </c>
      <c r="D86" s="81">
        <v>0</v>
      </c>
      <c r="E86" s="81">
        <v>0</v>
      </c>
      <c r="F86" s="81" t="e">
        <f t="shared" si="5"/>
        <v>#DIV/0!</v>
      </c>
    </row>
    <row r="87" spans="1:6" ht="13.5" thickBot="1" x14ac:dyDescent="0.25">
      <c r="A87" s="48" t="s">
        <v>50</v>
      </c>
      <c r="B87" s="49" t="s">
        <v>51</v>
      </c>
      <c r="C87" s="78">
        <f t="shared" ref="C87:E89" si="7">C88</f>
        <v>15</v>
      </c>
      <c r="D87" s="78">
        <f t="shared" si="7"/>
        <v>15</v>
      </c>
      <c r="E87" s="78">
        <f t="shared" si="7"/>
        <v>0</v>
      </c>
      <c r="F87" s="78">
        <f t="shared" si="5"/>
        <v>0</v>
      </c>
    </row>
    <row r="88" spans="1:6" ht="13.5" thickBot="1" x14ac:dyDescent="0.25">
      <c r="A88" s="50" t="s">
        <v>52</v>
      </c>
      <c r="B88" s="51" t="s">
        <v>53</v>
      </c>
      <c r="C88" s="79">
        <f t="shared" si="7"/>
        <v>15</v>
      </c>
      <c r="D88" s="79">
        <f t="shared" si="7"/>
        <v>15</v>
      </c>
      <c r="E88" s="79">
        <f t="shared" si="7"/>
        <v>0</v>
      </c>
      <c r="F88" s="79">
        <f t="shared" si="5"/>
        <v>0</v>
      </c>
    </row>
    <row r="89" spans="1:6" ht="13.5" thickBot="1" x14ac:dyDescent="0.25">
      <c r="A89" s="52" t="s">
        <v>54</v>
      </c>
      <c r="B89" s="53" t="s">
        <v>55</v>
      </c>
      <c r="C89" s="80">
        <f t="shared" si="7"/>
        <v>15</v>
      </c>
      <c r="D89" s="80">
        <f t="shared" si="7"/>
        <v>15</v>
      </c>
      <c r="E89" s="80">
        <f t="shared" si="7"/>
        <v>0</v>
      </c>
      <c r="F89" s="80">
        <f t="shared" si="5"/>
        <v>0</v>
      </c>
    </row>
    <row r="90" spans="1:6" ht="13.5" thickTop="1" x14ac:dyDescent="0.2">
      <c r="A90" s="54" t="s">
        <v>56</v>
      </c>
      <c r="B90" s="55" t="s">
        <v>57</v>
      </c>
      <c r="C90" s="81">
        <v>15</v>
      </c>
      <c r="D90" s="81">
        <v>15</v>
      </c>
      <c r="E90" s="81">
        <v>0</v>
      </c>
      <c r="F90" s="81">
        <f t="shared" si="5"/>
        <v>0</v>
      </c>
    </row>
    <row r="91" spans="1:6" x14ac:dyDescent="0.2">
      <c r="A91" s="47" t="s">
        <v>181</v>
      </c>
      <c r="B91" s="47" t="s">
        <v>189</v>
      </c>
      <c r="C91" s="77"/>
      <c r="D91" s="77"/>
      <c r="E91" s="77"/>
      <c r="F91" s="77" t="e">
        <f t="shared" si="5"/>
        <v>#DIV/0!</v>
      </c>
    </row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s="56" customFormat="1" x14ac:dyDescent="0.2"/>
    <row r="1225" spans="1:3" s="56" customFormat="1" x14ac:dyDescent="0.2"/>
    <row r="1226" spans="1:3" s="56" customFormat="1" x14ac:dyDescent="0.2"/>
    <row r="1227" spans="1:3" s="56" customFormat="1" x14ac:dyDescent="0.2"/>
    <row r="1228" spans="1:3" s="56" customFormat="1" x14ac:dyDescent="0.2"/>
    <row r="1229" spans="1:3" s="56" customFormat="1" x14ac:dyDescent="0.2"/>
    <row r="1230" spans="1:3" s="56" customFormat="1" x14ac:dyDescent="0.2"/>
    <row r="1231" spans="1:3" s="56" customFormat="1" x14ac:dyDescent="0.2"/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56"/>
      <c r="B1262" s="56"/>
      <c r="C1262" s="56"/>
    </row>
    <row r="1263" spans="1:3" x14ac:dyDescent="0.2">
      <c r="A1263" s="56"/>
      <c r="B1263" s="56"/>
      <c r="C1263" s="56"/>
    </row>
    <row r="1264" spans="1:3" x14ac:dyDescent="0.2">
      <c r="A1264" s="56"/>
      <c r="B1264" s="56"/>
      <c r="C1264" s="56"/>
    </row>
    <row r="1265" spans="1:3" x14ac:dyDescent="0.2">
      <c r="A1265" s="56"/>
      <c r="B1265" s="56"/>
      <c r="C1265" s="56"/>
    </row>
    <row r="1266" spans="1:3" x14ac:dyDescent="0.2">
      <c r="A1266" s="56"/>
      <c r="B1266" s="56"/>
      <c r="C1266" s="56"/>
    </row>
    <row r="1267" spans="1:3" x14ac:dyDescent="0.2">
      <c r="A1267" s="56"/>
      <c r="B1267" s="56"/>
      <c r="C1267" s="56"/>
    </row>
    <row r="1268" spans="1:3" x14ac:dyDescent="0.2">
      <c r="A1268" s="56"/>
      <c r="B1268" s="56"/>
      <c r="C1268" s="56"/>
    </row>
    <row r="1269" spans="1:3" x14ac:dyDescent="0.2">
      <c r="A1269" s="39"/>
      <c r="B1269" s="39"/>
      <c r="C1269" s="39"/>
    </row>
    <row r="1270" spans="1:3" x14ac:dyDescent="0.2">
      <c r="A1270" s="39"/>
      <c r="B1270" s="39"/>
      <c r="C1270" s="39"/>
    </row>
    <row r="1271" spans="1:3" x14ac:dyDescent="0.2">
      <c r="A1271" s="39"/>
      <c r="B1271" s="39"/>
      <c r="C1271" s="39"/>
    </row>
    <row r="1272" spans="1:3" x14ac:dyDescent="0.2">
      <c r="A1272" s="39"/>
      <c r="B1272" s="39"/>
      <c r="C1272" s="39"/>
    </row>
    <row r="1273" spans="1:3" x14ac:dyDescent="0.2">
      <c r="A1273" s="39"/>
      <c r="B1273" s="39"/>
      <c r="C1273" s="39"/>
    </row>
    <row r="1274" spans="1:3" x14ac:dyDescent="0.2">
      <c r="A1274" s="39"/>
      <c r="B1274" s="39"/>
      <c r="C1274" s="39"/>
    </row>
    <row r="1275" spans="1:3" x14ac:dyDescent="0.2">
      <c r="A1275" s="39"/>
      <c r="B1275" s="39"/>
      <c r="C1275" s="39"/>
    </row>
    <row r="1276" spans="1:3" x14ac:dyDescent="0.2">
      <c r="A1276" s="39"/>
      <c r="B1276" s="39"/>
      <c r="C1276" s="39"/>
    </row>
    <row r="1277" spans="1:3" x14ac:dyDescent="0.2">
      <c r="A1277" s="39"/>
      <c r="B1277" s="39"/>
      <c r="C1277" s="39"/>
    </row>
    <row r="1278" spans="1:3" x14ac:dyDescent="0.2">
      <c r="A1278" s="39"/>
      <c r="B1278" s="39"/>
      <c r="C1278" s="39"/>
    </row>
    <row r="1279" spans="1:3" x14ac:dyDescent="0.2">
      <c r="A1279" s="39"/>
      <c r="B1279" s="39"/>
      <c r="C1279" s="39"/>
    </row>
    <row r="1280" spans="1:3" x14ac:dyDescent="0.2">
      <c r="A1280" s="39"/>
      <c r="B1280" s="39"/>
      <c r="C1280" s="39"/>
    </row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  <row r="7943" s="39" customFormat="1" x14ac:dyDescent="0.2"/>
    <row r="7944" s="39" customFormat="1" x14ac:dyDescent="0.2"/>
    <row r="7945" s="39" customFormat="1" x14ac:dyDescent="0.2"/>
    <row r="7946" s="39" customFormat="1" x14ac:dyDescent="0.2"/>
    <row r="7947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Franka Luburić</cp:lastModifiedBy>
  <cp:lastPrinted>2023-07-24T12:33:14Z</cp:lastPrinted>
  <dcterms:created xsi:type="dcterms:W3CDTF">2022-08-12T12:51:27Z</dcterms:created>
  <dcterms:modified xsi:type="dcterms:W3CDTF">2025-07-22T08:12:39Z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