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ankovic\Desktop\Polugod.izvještaj io izvršenjuFP2025\"/>
    </mc:Choice>
  </mc:AlternateContent>
  <bookViews>
    <workbookView xWindow="-105" yWindow="-105" windowWidth="23250" windowHeight="1257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Titles" localSheetId="1">' Račun prihoda i rashoda'!$24:$24</definedName>
    <definedName name="_xlnm.Print_Area" localSheetId="1">' Račun prihoda i rashoda'!$B$1:$L$72</definedName>
    <definedName name="_xlnm.Print_Area" localSheetId="6">'Posebni dio'!$A$1:$C$9</definedName>
    <definedName name="_xlnm.Print_Area" localSheetId="0">SAŽETAK!$B$1:$L$27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5" i="1"/>
  <c r="G12" i="1"/>
  <c r="H12" i="1"/>
  <c r="I12" i="1"/>
  <c r="J12" i="1"/>
  <c r="L12" i="1" s="1"/>
  <c r="H15" i="1"/>
  <c r="I15" i="1"/>
  <c r="J15" i="1"/>
  <c r="I16" i="1"/>
  <c r="K12" i="1" l="1"/>
  <c r="J16" i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2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G9" i="5" s="1"/>
  <c r="H8" i="5"/>
  <c r="G8" i="5"/>
  <c r="F7" i="5"/>
  <c r="H7" i="5" s="1"/>
  <c r="E7" i="5"/>
  <c r="D7" i="5"/>
  <c r="C7" i="5"/>
  <c r="F6" i="5"/>
  <c r="E6" i="5"/>
  <c r="D6" i="5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J42" i="3"/>
  <c r="I42" i="3"/>
  <c r="H42" i="3"/>
  <c r="G42" i="3"/>
  <c r="L41" i="3"/>
  <c r="K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K19" i="3" s="1"/>
  <c r="I19" i="3"/>
  <c r="H19" i="3"/>
  <c r="G19" i="3"/>
  <c r="J18" i="3"/>
  <c r="L18" i="3" s="1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G11" i="3" s="1"/>
  <c r="G10" i="3" s="1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C6" i="5" l="1"/>
  <c r="G6" i="5" s="1"/>
  <c r="G7" i="5"/>
  <c r="H6" i="5"/>
  <c r="L19" i="3"/>
  <c r="K18" i="3"/>
  <c r="J11" i="3"/>
  <c r="K11" i="3"/>
  <c r="J10" i="3" l="1"/>
  <c r="L11" i="3"/>
  <c r="L10" i="3" l="1"/>
  <c r="K10" i="3"/>
</calcChain>
</file>

<file path=xl/sharedStrings.xml><?xml version="1.0" encoding="utf-8"?>
<sst xmlns="http://schemas.openxmlformats.org/spreadsheetml/2006/main" count="383" uniqueCount="182">
  <si>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</si>
  <si>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</si>
  <si>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</si>
  <si>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</si>
  <si>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</si>
  <si>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</si>
  <si>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</si>
  <si>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</si>
  <si>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</si>
  <si>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</si>
  <si>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</si>
  <si>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</si>
  <si>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</si>
  <si>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</si>
  <si>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</si>
  <si>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</si>
  <si>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</si>
  <si>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</si>
  <si>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</si>
  <si>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</si>
  <si>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</si>
  <si>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</si>
  <si>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</si>
  <si>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</si>
  <si>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</si>
  <si>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</si>
  <si>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</si>
  <si>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</si>
  <si>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</si>
  <si>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</si>
  <si>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</si>
  <si>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</si>
  <si>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</si>
  <si>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</si>
  <si>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</si>
  <si>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</si>
  <si>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</si>
  <si>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</si>
  <si>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</si>
  <si>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</si>
  <si>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</si>
  <si>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</si>
  <si>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</si>
  <si>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</si>
  <si>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</si>
  <si>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</si>
  <si>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</si>
  <si>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</si>
  <si>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</si>
  <si>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</si>
  <si>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</si>
  <si>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</si>
  <si>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</si>
  <si>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</si>
  <si>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</si>
  <si>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</si>
  <si>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</si>
  <si>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</si>
  <si>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</si>
  <si>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</si>
  <si>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</si>
  <si>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</si>
  <si>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</si>
  <si>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</si>
  <si>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</si>
  <si>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</si>
  <si>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</si>
  <si>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</si>
  <si>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</si>
  <si>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</si>
  <si>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</si>
  <si>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</si>
  <si>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</si>
  <si>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</si>
  <si>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</si>
  <si>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</si>
  <si>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</si>
  <si>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</si>
  <si>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</si>
  <si>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</si>
  <si>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</si>
  <si>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</si>
  <si>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</si>
  <si>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</si>
  <si>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</si>
  <si>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</si>
  <si>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</si>
  <si>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</si>
  <si>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</si>
  <si>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</si>
  <si>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</si>
  <si>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</si>
  <si>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</si>
  <si>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</si>
  <si>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</si>
  <si>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</si>
  <si>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</si>
  <si>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</si>
  <si>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</si>
  <si>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</si>
  <si>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</si>
  <si>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</si>
  <si>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</si>
  <si>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</si>
  <si>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</si>
  <si>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</si>
  <si>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</si>
  <si>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</si>
  <si>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</si>
  <si>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</si>
  <si>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</si>
  <si>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</si>
  <si>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</si>
  <si>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</si>
  <si>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</si>
  <si>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</si>
  <si>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</si>
  <si>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</si>
  <si>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</si>
  <si>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</si>
  <si>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</si>
  <si>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</si>
  <si>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</si>
  <si>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</si>
  <si>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</si>
  <si>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</si>
  <si>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</si>
  <si>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</si>
  <si>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</si>
  <si>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</si>
  <si>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</si>
  <si>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</si>
  <si>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</si>
  <si>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</si>
  <si>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</si>
  <si>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</si>
  <si>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</si>
  <si>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</si>
  <si>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</si>
  <si>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</si>
  <si>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</si>
  <si>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</si>
  <si>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</si>
  <si>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</si>
  <si>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</si>
  <si>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</si>
  <si>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</si>
  <si>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</si>
  <si>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</si>
  <si>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</si>
  <si>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</si>
  <si>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</si>
  <si>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</si>
  <si>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</si>
  <si>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</si>
  <si>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</si>
  <si>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</si>
  <si>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</si>
  <si>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</si>
  <si>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</si>
  <si>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</si>
  <si>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</si>
  <si>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</si>
  <si>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</si>
  <si>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</si>
  <si>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</si>
  <si>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</si>
  <si>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</si>
  <si>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</si>
  <si>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</si>
  <si>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23421 VELIKA GORICA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</si>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</sst>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view="pageBreakPreview" zoomScale="60" zoomScaleNormal="100" workbookViewId="0">
      <selection activeCell="K2" sqref="K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f>1280958.61+7.95</f>
        <v>1280966.56</v>
      </c>
      <c r="H10" s="86">
        <v>2936730</v>
      </c>
      <c r="I10" s="86">
        <v>2936730</v>
      </c>
      <c r="J10" s="86">
        <v>1434184.81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1280966.56</v>
      </c>
      <c r="H12" s="87">
        <f t="shared" ref="H12:J12" si="0">H10+H11</f>
        <v>2936730</v>
      </c>
      <c r="I12" s="87">
        <f t="shared" si="0"/>
        <v>2936730</v>
      </c>
      <c r="J12" s="87">
        <f t="shared" si="0"/>
        <v>1434184.81</v>
      </c>
      <c r="K12" s="88">
        <f>J12/G12*100</f>
        <v>111.96114362267193</v>
      </c>
      <c r="L12" s="88">
        <f>J12/I12*100</f>
        <v>48.836113977110593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1277098.51</v>
      </c>
      <c r="H13" s="86">
        <v>2932530</v>
      </c>
      <c r="I13" s="86">
        <v>2932530</v>
      </c>
      <c r="J13" s="86">
        <v>1432117.64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3860.1</v>
      </c>
      <c r="H14" s="86">
        <v>4200</v>
      </c>
      <c r="I14" s="86">
        <v>4200</v>
      </c>
      <c r="J14" s="86">
        <v>2067.17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1280958.6100000001</v>
      </c>
      <c r="H15" s="87">
        <f t="shared" ref="H15:J15" si="1">H13+H14</f>
        <v>2936730</v>
      </c>
      <c r="I15" s="87">
        <f t="shared" si="1"/>
        <v>2936730</v>
      </c>
      <c r="J15" s="87">
        <f t="shared" si="1"/>
        <v>1434184.8099999998</v>
      </c>
      <c r="K15" s="88">
        <f>J15/G15*100</f>
        <v>111.9618384859445</v>
      </c>
      <c r="L15" s="88">
        <f>J15/I15*100</f>
        <v>48.8361139771106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7.9499999999534339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>
        <f>J16/G16*100</f>
        <v>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100.93</v>
      </c>
      <c r="H24" s="86">
        <v>15.37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-15.37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85.56</v>
      </c>
      <c r="H26" s="94">
        <f t="shared" ref="H26:J26" si="4">H24+H25</f>
        <v>15.37</v>
      </c>
      <c r="I26" s="94">
        <f t="shared" si="4"/>
        <v>0</v>
      </c>
      <c r="J26" s="94">
        <f t="shared" si="4"/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93.509999999953436</v>
      </c>
      <c r="H27" s="94">
        <f t="shared" ref="H27:J27" si="5">H16+H26</f>
        <v>15.37</v>
      </c>
      <c r="I27" s="94">
        <f t="shared" si="5"/>
        <v>0</v>
      </c>
      <c r="J27" s="94">
        <f t="shared" si="5"/>
        <v>0</v>
      </c>
      <c r="K27" s="93">
        <f>J27/G27*100</f>
        <v>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tabSelected="1" view="pageBreakPreview" topLeftCell="A31" zoomScale="60" zoomScaleNormal="90" workbookViewId="0">
      <selection activeCell="AA53" sqref="AA5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7" width="18.42578125" customWidth="1"/>
    <col min="8" max="8" width="19.28515625" customWidth="1"/>
    <col min="9" max="9" width="19.85546875" customWidth="1"/>
    <col min="10" max="10" width="17.140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1280966.56</v>
      </c>
      <c r="H10" s="65">
        <f>H11</f>
        <v>2936730</v>
      </c>
      <c r="I10" s="65">
        <f>I11</f>
        <v>2936730</v>
      </c>
      <c r="J10" s="65">
        <f>J11</f>
        <v>1434184.8099999998</v>
      </c>
      <c r="K10" s="69">
        <f t="shared" ref="K10:K21" si="0">(J10*100)/G10</f>
        <v>111.9611436226719</v>
      </c>
      <c r="L10" s="69">
        <f t="shared" ref="L10:L21" si="1">(J10*100)/I10</f>
        <v>48.836113977110585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1280966.56</v>
      </c>
      <c r="H11" s="65">
        <f>H12+H15+H18</f>
        <v>2936730</v>
      </c>
      <c r="I11" s="65">
        <f>I12+I15+I18</f>
        <v>2936730</v>
      </c>
      <c r="J11" s="65">
        <f>J12+J15+J18</f>
        <v>1434184.8099999998</v>
      </c>
      <c r="K11" s="65">
        <f t="shared" si="0"/>
        <v>111.9611436226719</v>
      </c>
      <c r="L11" s="65">
        <f t="shared" si="1"/>
        <v>48.836113977110585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7.95</v>
      </c>
      <c r="H15" s="65">
        <f t="shared" si="3"/>
        <v>300</v>
      </c>
      <c r="I15" s="65">
        <f t="shared" si="3"/>
        <v>300</v>
      </c>
      <c r="J15" s="65">
        <f t="shared" si="3"/>
        <v>0</v>
      </c>
      <c r="K15" s="65">
        <f t="shared" si="0"/>
        <v>0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7.95</v>
      </c>
      <c r="H16" s="65">
        <f t="shared" si="3"/>
        <v>300</v>
      </c>
      <c r="I16" s="65">
        <f t="shared" si="3"/>
        <v>300</v>
      </c>
      <c r="J16" s="65">
        <f t="shared" si="3"/>
        <v>0</v>
      </c>
      <c r="K16" s="65">
        <f t="shared" si="0"/>
        <v>0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7.95</v>
      </c>
      <c r="H17" s="66">
        <v>300</v>
      </c>
      <c r="I17" s="66">
        <v>300</v>
      </c>
      <c r="J17" s="66">
        <v>0</v>
      </c>
      <c r="K17" s="66">
        <f t="shared" si="0"/>
        <v>0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1280958.6100000001</v>
      </c>
      <c r="H18" s="65">
        <f>H19</f>
        <v>2936430</v>
      </c>
      <c r="I18" s="65">
        <f>I19</f>
        <v>2936430</v>
      </c>
      <c r="J18" s="65">
        <f>J19</f>
        <v>1434184.8099999998</v>
      </c>
      <c r="K18" s="65">
        <f t="shared" si="0"/>
        <v>111.9618384859445</v>
      </c>
      <c r="L18" s="65">
        <f t="shared" si="1"/>
        <v>48.841103312525746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1280958.6100000001</v>
      </c>
      <c r="H19" s="65">
        <f>H20+H21</f>
        <v>2936430</v>
      </c>
      <c r="I19" s="65">
        <f>I20+I21</f>
        <v>2936430</v>
      </c>
      <c r="J19" s="65">
        <f>J20+J21</f>
        <v>1434184.8099999998</v>
      </c>
      <c r="K19" s="65">
        <f t="shared" si="0"/>
        <v>111.9618384859445</v>
      </c>
      <c r="L19" s="65">
        <f t="shared" si="1"/>
        <v>48.841103312525746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89">
        <v>1277098.51</v>
      </c>
      <c r="H20" s="66">
        <v>2932230</v>
      </c>
      <c r="I20" s="66">
        <v>2932230</v>
      </c>
      <c r="J20" s="86">
        <v>1432117.64</v>
      </c>
      <c r="K20" s="66">
        <f t="shared" si="0"/>
        <v>112.13838468889921</v>
      </c>
      <c r="L20" s="66">
        <f t="shared" si="1"/>
        <v>48.840562984486212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85">
        <v>3860.1</v>
      </c>
      <c r="H21" s="66">
        <v>4200</v>
      </c>
      <c r="I21" s="66">
        <v>4200</v>
      </c>
      <c r="J21" s="86">
        <v>2067.17</v>
      </c>
      <c r="K21" s="66">
        <f t="shared" si="0"/>
        <v>53.552239579285512</v>
      </c>
      <c r="L21" s="66">
        <f t="shared" si="1"/>
        <v>49.218333333333334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1280958.6099999999</v>
      </c>
      <c r="H26" s="65">
        <f>H27+H68</f>
        <v>2936730</v>
      </c>
      <c r="I26" s="65">
        <f>I27+I68</f>
        <v>2936730</v>
      </c>
      <c r="J26" s="65">
        <f>J27+J68</f>
        <v>1434184.8099999996</v>
      </c>
      <c r="K26" s="70">
        <f t="shared" ref="K26:K71" si="4">(J26*100)/G26</f>
        <v>111.96183848594454</v>
      </c>
      <c r="L26" s="70">
        <f t="shared" ref="L26:L71" si="5">(J26*100)/I26</f>
        <v>48.836113977110593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1277098.5099999998</v>
      </c>
      <c r="H27" s="65">
        <f>H28+H36+H63</f>
        <v>2932530</v>
      </c>
      <c r="I27" s="65">
        <f>I28+I36+I63</f>
        <v>2932530</v>
      </c>
      <c r="J27" s="65">
        <f>J28+J36+J63</f>
        <v>1432117.6399999997</v>
      </c>
      <c r="K27" s="65">
        <f t="shared" si="4"/>
        <v>112.13838468889924</v>
      </c>
      <c r="L27" s="65">
        <f t="shared" si="5"/>
        <v>48.835566558568878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1039426.72</v>
      </c>
      <c r="H28" s="65">
        <f>H29+H32+H34</f>
        <v>2314680</v>
      </c>
      <c r="I28" s="65">
        <f>I29+I32+I34</f>
        <v>2314680</v>
      </c>
      <c r="J28" s="65">
        <f>J29+J32+J34</f>
        <v>1255170.4099999997</v>
      </c>
      <c r="K28" s="65">
        <f t="shared" si="4"/>
        <v>120.75602693761807</v>
      </c>
      <c r="L28" s="65">
        <f t="shared" si="5"/>
        <v>54.226519864516909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871447.59</v>
      </c>
      <c r="H29" s="65">
        <f>H30+H31</f>
        <v>1944680</v>
      </c>
      <c r="I29" s="65">
        <f>I30+I31</f>
        <v>1944680</v>
      </c>
      <c r="J29" s="65">
        <f>J30+J31</f>
        <v>1054774.6199999999</v>
      </c>
      <c r="K29" s="65">
        <f t="shared" si="4"/>
        <v>121.03706890737973</v>
      </c>
      <c r="L29" s="65">
        <f t="shared" si="5"/>
        <v>54.23898122056071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849223.76</v>
      </c>
      <c r="H30" s="66">
        <v>1908200</v>
      </c>
      <c r="I30" s="66">
        <v>1908200</v>
      </c>
      <c r="J30" s="66">
        <v>1045610.94</v>
      </c>
      <c r="K30" s="66">
        <f t="shared" si="4"/>
        <v>123.12549286185775</v>
      </c>
      <c r="L30" s="66">
        <f t="shared" si="5"/>
        <v>54.795668168955039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22223.83</v>
      </c>
      <c r="H31" s="66">
        <v>36480</v>
      </c>
      <c r="I31" s="66">
        <v>36480</v>
      </c>
      <c r="J31" s="66">
        <v>9163.68</v>
      </c>
      <c r="K31" s="66">
        <f t="shared" si="4"/>
        <v>41.233576750722079</v>
      </c>
      <c r="L31" s="66">
        <f t="shared" si="5"/>
        <v>25.119736842105262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27398.3</v>
      </c>
      <c r="H32" s="65">
        <f>H33</f>
        <v>50000</v>
      </c>
      <c r="I32" s="65">
        <f>I33</f>
        <v>50000</v>
      </c>
      <c r="J32" s="65">
        <f>J33</f>
        <v>29190.92</v>
      </c>
      <c r="K32" s="65">
        <f t="shared" si="4"/>
        <v>106.54281470018213</v>
      </c>
      <c r="L32" s="65">
        <f t="shared" si="5"/>
        <v>58.381839999999997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27398.3</v>
      </c>
      <c r="H33" s="66">
        <v>50000</v>
      </c>
      <c r="I33" s="66">
        <v>50000</v>
      </c>
      <c r="J33" s="66">
        <v>29190.92</v>
      </c>
      <c r="K33" s="66">
        <f t="shared" si="4"/>
        <v>106.54281470018213</v>
      </c>
      <c r="L33" s="66">
        <f t="shared" si="5"/>
        <v>58.381839999999997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140580.82999999999</v>
      </c>
      <c r="H34" s="65">
        <f>H35</f>
        <v>320000</v>
      </c>
      <c r="I34" s="65">
        <f>I35</f>
        <v>320000</v>
      </c>
      <c r="J34" s="65">
        <f>J35</f>
        <v>171204.87</v>
      </c>
      <c r="K34" s="65">
        <f t="shared" si="4"/>
        <v>121.7839373974389</v>
      </c>
      <c r="L34" s="65">
        <f t="shared" si="5"/>
        <v>53.501521875000002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140580.82999999999</v>
      </c>
      <c r="H35" s="66">
        <v>320000</v>
      </c>
      <c r="I35" s="66">
        <v>320000</v>
      </c>
      <c r="J35" s="66">
        <v>171204.87</v>
      </c>
      <c r="K35" s="66">
        <f t="shared" si="4"/>
        <v>121.7839373974389</v>
      </c>
      <c r="L35" s="66">
        <f t="shared" si="5"/>
        <v>53.501521875000002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G37+G42+G46+G56+G58</f>
        <v>236832.13999999996</v>
      </c>
      <c r="H36" s="65">
        <f>H37+H42+H46+H56+H58</f>
        <v>615930</v>
      </c>
      <c r="I36" s="65">
        <f>I37+I42+I46+I56+I58</f>
        <v>615930</v>
      </c>
      <c r="J36" s="65">
        <f>J37+J42+J46+J56+J58</f>
        <v>175805.57</v>
      </c>
      <c r="K36" s="65">
        <f t="shared" si="4"/>
        <v>74.232141803050894</v>
      </c>
      <c r="L36" s="65">
        <f t="shared" si="5"/>
        <v>28.54310879483058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G38+G39+G40+G41</f>
        <v>24788.54</v>
      </c>
      <c r="H37" s="65">
        <f>H38+H39+H40+H41</f>
        <v>73100</v>
      </c>
      <c r="I37" s="65">
        <f>I38+I39+I40+I41</f>
        <v>73100</v>
      </c>
      <c r="J37" s="65">
        <f>J38+J39+J40+J41</f>
        <v>30635.49</v>
      </c>
      <c r="K37" s="65">
        <f t="shared" si="4"/>
        <v>123.58731091060626</v>
      </c>
      <c r="L37" s="65">
        <f t="shared" si="5"/>
        <v>41.90901504787962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1726.5</v>
      </c>
      <c r="H38" s="66">
        <v>7000</v>
      </c>
      <c r="I38" s="66">
        <v>7000</v>
      </c>
      <c r="J38" s="66">
        <v>3976.7</v>
      </c>
      <c r="K38" s="66">
        <f t="shared" si="4"/>
        <v>230.33304373008977</v>
      </c>
      <c r="L38" s="66">
        <f t="shared" si="5"/>
        <v>56.81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22212.04</v>
      </c>
      <c r="H39" s="66">
        <v>60000</v>
      </c>
      <c r="I39" s="66">
        <v>60000</v>
      </c>
      <c r="J39" s="66">
        <v>25783.79</v>
      </c>
      <c r="K39" s="66">
        <f t="shared" si="4"/>
        <v>116.08024296732762</v>
      </c>
      <c r="L39" s="66">
        <f t="shared" si="5"/>
        <v>42.972983333333332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850</v>
      </c>
      <c r="H40" s="66">
        <v>6000</v>
      </c>
      <c r="I40" s="66">
        <v>6000</v>
      </c>
      <c r="J40" s="66">
        <v>875</v>
      </c>
      <c r="K40" s="66">
        <f t="shared" si="4"/>
        <v>102.94117647058823</v>
      </c>
      <c r="L40" s="66">
        <f t="shared" si="5"/>
        <v>14.583333333333334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0</v>
      </c>
      <c r="H41" s="66">
        <v>100</v>
      </c>
      <c r="I41" s="66">
        <v>100</v>
      </c>
      <c r="J41" s="66">
        <v>0</v>
      </c>
      <c r="K41" s="66" t="e">
        <f t="shared" si="4"/>
        <v>#DIV/0!</v>
      </c>
      <c r="L41" s="66">
        <f t="shared" si="5"/>
        <v>0</v>
      </c>
    </row>
    <row r="42" spans="2:12" x14ac:dyDescent="0.25">
      <c r="B42" s="65"/>
      <c r="C42" s="65"/>
      <c r="D42" s="65" t="s">
        <v>101</v>
      </c>
      <c r="E42" s="65"/>
      <c r="F42" s="65" t="s">
        <v>102</v>
      </c>
      <c r="G42" s="65">
        <f>G43+G44+G45</f>
        <v>22250.62</v>
      </c>
      <c r="H42" s="65">
        <f>H43+H44+H45</f>
        <v>100300</v>
      </c>
      <c r="I42" s="65">
        <f>I43+I44+I45</f>
        <v>100300</v>
      </c>
      <c r="J42" s="65">
        <f>J43+J44+J45</f>
        <v>21369.719999999998</v>
      </c>
      <c r="K42" s="65">
        <f t="shared" si="4"/>
        <v>96.041009194350551</v>
      </c>
      <c r="L42" s="65">
        <f t="shared" si="5"/>
        <v>21.30580259222333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7017.9</v>
      </c>
      <c r="H43" s="66">
        <v>30300</v>
      </c>
      <c r="I43" s="66">
        <v>30300</v>
      </c>
      <c r="J43" s="66">
        <v>4924.3100000000004</v>
      </c>
      <c r="K43" s="66">
        <f t="shared" si="4"/>
        <v>70.167856481283579</v>
      </c>
      <c r="L43" s="66">
        <f t="shared" si="5"/>
        <v>16.251848184818481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12431.66</v>
      </c>
      <c r="H44" s="66">
        <v>60000</v>
      </c>
      <c r="I44" s="66">
        <v>60000</v>
      </c>
      <c r="J44" s="66">
        <v>15908.13</v>
      </c>
      <c r="K44" s="66">
        <f t="shared" si="4"/>
        <v>127.96464832532422</v>
      </c>
      <c r="L44" s="66">
        <f t="shared" si="5"/>
        <v>26.513549999999999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2801.06</v>
      </c>
      <c r="H45" s="66">
        <v>10000</v>
      </c>
      <c r="I45" s="66">
        <v>10000</v>
      </c>
      <c r="J45" s="66">
        <v>537.28</v>
      </c>
      <c r="K45" s="66">
        <f t="shared" si="4"/>
        <v>19.181309932668348</v>
      </c>
      <c r="L45" s="66">
        <f t="shared" si="5"/>
        <v>5.3727999999999998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187910.14999999997</v>
      </c>
      <c r="H46" s="65">
        <f>H47+H48+H49+H50+H51+H52+H53+H54+H55</f>
        <v>436330</v>
      </c>
      <c r="I46" s="65">
        <f>I47+I48+I49+I50+I51+I52+I53+I54+I55</f>
        <v>436330</v>
      </c>
      <c r="J46" s="65">
        <f>J47+J48+J49+J50+J51+J52+J53+J54+J55</f>
        <v>122990.72</v>
      </c>
      <c r="K46" s="65">
        <f t="shared" si="4"/>
        <v>65.451876867747714</v>
      </c>
      <c r="L46" s="65">
        <f t="shared" si="5"/>
        <v>28.187546123347008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14139.35</v>
      </c>
      <c r="H47" s="66">
        <v>50000</v>
      </c>
      <c r="I47" s="66">
        <v>50000</v>
      </c>
      <c r="J47" s="66">
        <v>17564.77</v>
      </c>
      <c r="K47" s="66">
        <f t="shared" si="4"/>
        <v>124.22614900967866</v>
      </c>
      <c r="L47" s="66">
        <f t="shared" si="5"/>
        <v>35.129539999999999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1694.05</v>
      </c>
      <c r="H48" s="66">
        <v>15000</v>
      </c>
      <c r="I48" s="66">
        <v>15000</v>
      </c>
      <c r="J48" s="66">
        <v>1359.35</v>
      </c>
      <c r="K48" s="66">
        <f t="shared" si="4"/>
        <v>80.242613854372664</v>
      </c>
      <c r="L48" s="66">
        <f t="shared" si="5"/>
        <v>9.0623333333333331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700</v>
      </c>
      <c r="H49" s="66">
        <v>3000</v>
      </c>
      <c r="I49" s="66">
        <v>3000</v>
      </c>
      <c r="J49" s="66">
        <v>0</v>
      </c>
      <c r="K49" s="66">
        <f t="shared" si="4"/>
        <v>0</v>
      </c>
      <c r="L49" s="66">
        <f t="shared" si="5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846.33</v>
      </c>
      <c r="H50" s="66">
        <v>12000</v>
      </c>
      <c r="I50" s="66">
        <v>12000</v>
      </c>
      <c r="J50" s="66">
        <v>1169.58</v>
      </c>
      <c r="K50" s="66">
        <f t="shared" si="4"/>
        <v>138.19432136400695</v>
      </c>
      <c r="L50" s="66">
        <f t="shared" si="5"/>
        <v>9.7464999999999993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2599.86</v>
      </c>
      <c r="H51" s="66">
        <v>12000</v>
      </c>
      <c r="I51" s="66">
        <v>12000</v>
      </c>
      <c r="J51" s="66">
        <v>2353.67</v>
      </c>
      <c r="K51" s="66">
        <f t="shared" si="4"/>
        <v>90.530643957751565</v>
      </c>
      <c r="L51" s="66">
        <f t="shared" si="5"/>
        <v>19.613916666666668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133</v>
      </c>
      <c r="H52" s="66">
        <v>11300</v>
      </c>
      <c r="I52" s="66">
        <v>11300</v>
      </c>
      <c r="J52" s="66">
        <v>0</v>
      </c>
      <c r="K52" s="66">
        <f t="shared" si="4"/>
        <v>0</v>
      </c>
      <c r="L52" s="66">
        <f t="shared" si="5"/>
        <v>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167634.49</v>
      </c>
      <c r="H53" s="66">
        <v>330000</v>
      </c>
      <c r="I53" s="66">
        <v>330000</v>
      </c>
      <c r="J53" s="66">
        <v>100184.98</v>
      </c>
      <c r="K53" s="66">
        <f t="shared" si="4"/>
        <v>59.763942372479555</v>
      </c>
      <c r="L53" s="66">
        <f t="shared" si="5"/>
        <v>30.359084848484848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8.3000000000000007</v>
      </c>
      <c r="H54" s="66">
        <v>30</v>
      </c>
      <c r="I54" s="66">
        <v>30</v>
      </c>
      <c r="J54" s="66">
        <v>9.9600000000000009</v>
      </c>
      <c r="K54" s="66">
        <f t="shared" si="4"/>
        <v>119.99999999999999</v>
      </c>
      <c r="L54" s="66">
        <f t="shared" si="5"/>
        <v>33.200000000000003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154.77000000000001</v>
      </c>
      <c r="H55" s="66">
        <v>3000</v>
      </c>
      <c r="I55" s="66">
        <v>3000</v>
      </c>
      <c r="J55" s="66">
        <v>348.41</v>
      </c>
      <c r="K55" s="66">
        <f t="shared" si="4"/>
        <v>225.11468630871613</v>
      </c>
      <c r="L55" s="66">
        <f t="shared" si="5"/>
        <v>11.613666666666667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1222.33</v>
      </c>
      <c r="H56" s="65">
        <f>H57</f>
        <v>2000</v>
      </c>
      <c r="I56" s="65">
        <f>I57</f>
        <v>2000</v>
      </c>
      <c r="J56" s="65">
        <f>J57</f>
        <v>302.92</v>
      </c>
      <c r="K56" s="65">
        <f t="shared" si="4"/>
        <v>24.782178298822743</v>
      </c>
      <c r="L56" s="65">
        <f t="shared" si="5"/>
        <v>15.146000000000001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1222.33</v>
      </c>
      <c r="H57" s="66">
        <v>2000</v>
      </c>
      <c r="I57" s="66">
        <v>2000</v>
      </c>
      <c r="J57" s="66">
        <v>302.92</v>
      </c>
      <c r="K57" s="66">
        <f t="shared" si="4"/>
        <v>24.782178298822743</v>
      </c>
      <c r="L57" s="66">
        <f t="shared" si="5"/>
        <v>15.146000000000001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</f>
        <v>660.5</v>
      </c>
      <c r="H58" s="65">
        <f>H59+H60+H61+H62</f>
        <v>4200</v>
      </c>
      <c r="I58" s="65">
        <f>I59+I60+I61+I62</f>
        <v>4200</v>
      </c>
      <c r="J58" s="65">
        <f>J59+J60+J61+J62</f>
        <v>506.72</v>
      </c>
      <c r="K58" s="65">
        <f t="shared" si="4"/>
        <v>76.717638152914461</v>
      </c>
      <c r="L58" s="65">
        <f t="shared" si="5"/>
        <v>12.064761904761905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1500</v>
      </c>
      <c r="I59" s="66">
        <v>1500</v>
      </c>
      <c r="J59" s="66">
        <v>0</v>
      </c>
      <c r="K59" s="66" t="e">
        <f t="shared" si="4"/>
        <v>#DIV/0!</v>
      </c>
      <c r="L59" s="66">
        <f t="shared" si="5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300</v>
      </c>
      <c r="H60" s="66">
        <v>1000</v>
      </c>
      <c r="I60" s="66">
        <v>1000</v>
      </c>
      <c r="J60" s="66">
        <v>200</v>
      </c>
      <c r="K60" s="66">
        <f t="shared" si="4"/>
        <v>66.666666666666671</v>
      </c>
      <c r="L60" s="66">
        <f t="shared" si="5"/>
        <v>20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63.72</v>
      </c>
      <c r="H61" s="66">
        <v>200</v>
      </c>
      <c r="I61" s="66">
        <v>200</v>
      </c>
      <c r="J61" s="66">
        <v>63.72</v>
      </c>
      <c r="K61" s="66">
        <f t="shared" si="4"/>
        <v>100</v>
      </c>
      <c r="L61" s="66">
        <f t="shared" si="5"/>
        <v>31.86</v>
      </c>
    </row>
    <row r="62" spans="2:12" x14ac:dyDescent="0.25">
      <c r="B62" s="66"/>
      <c r="C62" s="66"/>
      <c r="D62" s="66"/>
      <c r="E62" s="66" t="s">
        <v>141</v>
      </c>
      <c r="F62" s="66" t="s">
        <v>134</v>
      </c>
      <c r="G62" s="66">
        <v>296.77999999999997</v>
      </c>
      <c r="H62" s="66">
        <v>1500</v>
      </c>
      <c r="I62" s="66">
        <v>1500</v>
      </c>
      <c r="J62" s="66">
        <v>243</v>
      </c>
      <c r="K62" s="66">
        <f t="shared" si="4"/>
        <v>81.878832805445114</v>
      </c>
      <c r="L62" s="66">
        <f t="shared" si="5"/>
        <v>16.2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839.65</v>
      </c>
      <c r="H63" s="65">
        <f>H64+H66</f>
        <v>1920</v>
      </c>
      <c r="I63" s="65">
        <f>I64+I66</f>
        <v>1920</v>
      </c>
      <c r="J63" s="65">
        <f>J64+J66</f>
        <v>1141.6599999999999</v>
      </c>
      <c r="K63" s="65">
        <f t="shared" si="4"/>
        <v>135.96855832787472</v>
      </c>
      <c r="L63" s="65">
        <f t="shared" si="5"/>
        <v>59.461458333333333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339.65</v>
      </c>
      <c r="H64" s="65">
        <f>H65</f>
        <v>420</v>
      </c>
      <c r="I64" s="65">
        <f>I65</f>
        <v>420</v>
      </c>
      <c r="J64" s="65">
        <f>J65</f>
        <v>227.23</v>
      </c>
      <c r="K64" s="65">
        <f t="shared" si="4"/>
        <v>66.901221846017961</v>
      </c>
      <c r="L64" s="65">
        <f t="shared" si="5"/>
        <v>54.102380952380955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339.65</v>
      </c>
      <c r="H65" s="66">
        <v>420</v>
      </c>
      <c r="I65" s="66">
        <v>420</v>
      </c>
      <c r="J65" s="66">
        <v>227.23</v>
      </c>
      <c r="K65" s="66">
        <f t="shared" si="4"/>
        <v>66.901221846017961</v>
      </c>
      <c r="L65" s="66">
        <f t="shared" si="5"/>
        <v>54.102380952380955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500</v>
      </c>
      <c r="H66" s="65">
        <f>H67</f>
        <v>1500</v>
      </c>
      <c r="I66" s="65">
        <f>I67</f>
        <v>1500</v>
      </c>
      <c r="J66" s="65">
        <f>J67</f>
        <v>914.43</v>
      </c>
      <c r="K66" s="65">
        <f t="shared" si="4"/>
        <v>182.886</v>
      </c>
      <c r="L66" s="65">
        <f t="shared" si="5"/>
        <v>60.962000000000003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500</v>
      </c>
      <c r="H67" s="66">
        <v>1500</v>
      </c>
      <c r="I67" s="66">
        <v>1500</v>
      </c>
      <c r="J67" s="66">
        <v>914.43</v>
      </c>
      <c r="K67" s="66">
        <f t="shared" si="4"/>
        <v>182.886</v>
      </c>
      <c r="L67" s="66">
        <f t="shared" si="5"/>
        <v>60.962000000000003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6">G69</f>
        <v>3860.1</v>
      </c>
      <c r="H68" s="65">
        <f t="shared" si="6"/>
        <v>4200</v>
      </c>
      <c r="I68" s="65">
        <f t="shared" si="6"/>
        <v>4200</v>
      </c>
      <c r="J68" s="65">
        <f t="shared" si="6"/>
        <v>2067.17</v>
      </c>
      <c r="K68" s="65">
        <f t="shared" si="4"/>
        <v>53.552239579285512</v>
      </c>
      <c r="L68" s="65">
        <f t="shared" si="5"/>
        <v>49.218333333333334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6"/>
        <v>3860.1</v>
      </c>
      <c r="H69" s="65">
        <f t="shared" si="6"/>
        <v>4200</v>
      </c>
      <c r="I69" s="65">
        <f t="shared" si="6"/>
        <v>4200</v>
      </c>
      <c r="J69" s="65">
        <f t="shared" si="6"/>
        <v>2067.17</v>
      </c>
      <c r="K69" s="65">
        <f t="shared" si="4"/>
        <v>53.552239579285512</v>
      </c>
      <c r="L69" s="65">
        <f t="shared" si="5"/>
        <v>49.218333333333334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6"/>
        <v>3860.1</v>
      </c>
      <c r="H70" s="65">
        <f t="shared" si="6"/>
        <v>4200</v>
      </c>
      <c r="I70" s="65">
        <f t="shared" si="6"/>
        <v>4200</v>
      </c>
      <c r="J70" s="65">
        <f t="shared" si="6"/>
        <v>2067.17</v>
      </c>
      <c r="K70" s="65">
        <f t="shared" si="4"/>
        <v>53.552239579285512</v>
      </c>
      <c r="L70" s="65">
        <f t="shared" si="5"/>
        <v>49.218333333333334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3860.1</v>
      </c>
      <c r="H71" s="66">
        <v>4200</v>
      </c>
      <c r="I71" s="66">
        <v>4200</v>
      </c>
      <c r="J71" s="66">
        <v>2067.17</v>
      </c>
      <c r="K71" s="66">
        <f t="shared" si="4"/>
        <v>53.552239579285512</v>
      </c>
      <c r="L71" s="66">
        <f t="shared" si="5"/>
        <v>49.218333333333334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view="pageBreakPreview" topLeftCell="B1" zoomScale="60" zoomScaleNormal="100" workbookViewId="0">
      <selection activeCell="D25" sqref="D2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1280966.56</v>
      </c>
      <c r="D6" s="71">
        <f>D7+D9+D11</f>
        <v>2936730</v>
      </c>
      <c r="E6" s="71">
        <f>E7+E9+E11</f>
        <v>2936730</v>
      </c>
      <c r="F6" s="71">
        <f>F7+F9+F11</f>
        <v>1434184.81</v>
      </c>
      <c r="G6" s="72">
        <f t="shared" ref="G6:G17" si="0">(F6*100)/C6</f>
        <v>111.96114362267193</v>
      </c>
      <c r="H6" s="72">
        <f t="shared" ref="H6:H17" si="1">(F6*100)/E6</f>
        <v>48.836113977110593</v>
      </c>
    </row>
    <row r="7" spans="1:8" x14ac:dyDescent="0.25">
      <c r="A7"/>
      <c r="B7" s="8" t="s">
        <v>160</v>
      </c>
      <c r="C7" s="71">
        <f>C8</f>
        <v>1280958.6100000001</v>
      </c>
      <c r="D7" s="71">
        <f>D8</f>
        <v>2936430</v>
      </c>
      <c r="E7" s="71">
        <f>E8</f>
        <v>2936430</v>
      </c>
      <c r="F7" s="71">
        <f>F8</f>
        <v>1434184.81</v>
      </c>
      <c r="G7" s="72">
        <f t="shared" si="0"/>
        <v>111.96183848594451</v>
      </c>
      <c r="H7" s="72">
        <f t="shared" si="1"/>
        <v>48.841103312525753</v>
      </c>
    </row>
    <row r="8" spans="1:8" x14ac:dyDescent="0.25">
      <c r="A8"/>
      <c r="B8" s="16" t="s">
        <v>161</v>
      </c>
      <c r="C8" s="73">
        <v>1280958.6100000001</v>
      </c>
      <c r="D8" s="73">
        <v>2936430</v>
      </c>
      <c r="E8" s="73">
        <v>2936430</v>
      </c>
      <c r="F8" s="74">
        <v>1434184.81</v>
      </c>
      <c r="G8" s="70">
        <f t="shared" si="0"/>
        <v>111.96183848594451</v>
      </c>
      <c r="H8" s="70">
        <f t="shared" si="1"/>
        <v>48.841103312525753</v>
      </c>
    </row>
    <row r="9" spans="1:8" x14ac:dyDescent="0.25">
      <c r="A9"/>
      <c r="B9" s="8" t="s">
        <v>162</v>
      </c>
      <c r="C9" s="71">
        <f>C10</f>
        <v>7.95</v>
      </c>
      <c r="D9" s="71">
        <f>D10</f>
        <v>300</v>
      </c>
      <c r="E9" s="71">
        <f>E10</f>
        <v>300</v>
      </c>
      <c r="F9" s="71">
        <f>F10</f>
        <v>0</v>
      </c>
      <c r="G9" s="72">
        <f t="shared" si="0"/>
        <v>0</v>
      </c>
      <c r="H9" s="72">
        <f t="shared" si="1"/>
        <v>0</v>
      </c>
    </row>
    <row r="10" spans="1:8" x14ac:dyDescent="0.25">
      <c r="A10"/>
      <c r="B10" s="16" t="s">
        <v>163</v>
      </c>
      <c r="C10" s="73">
        <v>7.95</v>
      </c>
      <c r="D10" s="73">
        <v>300</v>
      </c>
      <c r="E10" s="73">
        <v>300</v>
      </c>
      <c r="F10" s="74">
        <v>0</v>
      </c>
      <c r="G10" s="70">
        <f t="shared" si="0"/>
        <v>0</v>
      </c>
      <c r="H10" s="70">
        <f t="shared" si="1"/>
        <v>0</v>
      </c>
    </row>
    <row r="11" spans="1:8" x14ac:dyDescent="0.25">
      <c r="A11"/>
      <c r="B11" s="8" t="s">
        <v>164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165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B13" s="8" t="s">
        <v>32</v>
      </c>
      <c r="C13" s="75">
        <f>C14+C16</f>
        <v>1280958.6100000001</v>
      </c>
      <c r="D13" s="75">
        <f>D14+D16</f>
        <v>2936730</v>
      </c>
      <c r="E13" s="75">
        <f>E14+E16</f>
        <v>2936730</v>
      </c>
      <c r="F13" s="75">
        <f>F14+F16</f>
        <v>1434184.81</v>
      </c>
      <c r="G13" s="72">
        <f t="shared" si="0"/>
        <v>111.96183848594451</v>
      </c>
      <c r="H13" s="72">
        <f t="shared" si="1"/>
        <v>48.836113977110593</v>
      </c>
    </row>
    <row r="14" spans="1:8" x14ac:dyDescent="0.25">
      <c r="A14"/>
      <c r="B14" s="8" t="s">
        <v>160</v>
      </c>
      <c r="C14" s="75">
        <f>C15</f>
        <v>1280958.6100000001</v>
      </c>
      <c r="D14" s="75">
        <f>D15</f>
        <v>2936430</v>
      </c>
      <c r="E14" s="75">
        <f>E15</f>
        <v>2936430</v>
      </c>
      <c r="F14" s="75">
        <f>F15</f>
        <v>1434184.81</v>
      </c>
      <c r="G14" s="72">
        <f t="shared" si="0"/>
        <v>111.96183848594451</v>
      </c>
      <c r="H14" s="72">
        <f t="shared" si="1"/>
        <v>48.841103312525753</v>
      </c>
    </row>
    <row r="15" spans="1:8" x14ac:dyDescent="0.25">
      <c r="A15"/>
      <c r="B15" s="16" t="s">
        <v>161</v>
      </c>
      <c r="C15" s="73">
        <v>1280958.6100000001</v>
      </c>
      <c r="D15" s="73">
        <v>2936430</v>
      </c>
      <c r="E15" s="76">
        <v>2936430</v>
      </c>
      <c r="F15" s="74">
        <v>1434184.81</v>
      </c>
      <c r="G15" s="70">
        <f t="shared" si="0"/>
        <v>111.96183848594451</v>
      </c>
      <c r="H15" s="70">
        <f t="shared" si="1"/>
        <v>48.841103312525753</v>
      </c>
    </row>
    <row r="16" spans="1:8" x14ac:dyDescent="0.25">
      <c r="A16"/>
      <c r="B16" s="8" t="s">
        <v>162</v>
      </c>
      <c r="C16" s="75">
        <f>C17</f>
        <v>0</v>
      </c>
      <c r="D16" s="75">
        <f>D17</f>
        <v>300</v>
      </c>
      <c r="E16" s="75">
        <f>E17</f>
        <v>300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163</v>
      </c>
      <c r="C17" s="73">
        <v>0</v>
      </c>
      <c r="D17" s="73">
        <v>300</v>
      </c>
      <c r="E17" s="76">
        <v>300</v>
      </c>
      <c r="F17" s="74">
        <v>0</v>
      </c>
      <c r="G17" s="70" t="e">
        <f t="shared" si="0"/>
        <v>#DIV/0!</v>
      </c>
      <c r="H17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1280958.6100000001</v>
      </c>
      <c r="D6" s="75">
        <f t="shared" si="0"/>
        <v>2936730</v>
      </c>
      <c r="E6" s="75">
        <f t="shared" si="0"/>
        <v>2936730</v>
      </c>
      <c r="F6" s="75">
        <f t="shared" si="0"/>
        <v>1434184.81</v>
      </c>
      <c r="G6" s="70">
        <f>(F6*100)/C6</f>
        <v>111.96183848594451</v>
      </c>
      <c r="H6" s="70">
        <f>(F6*100)/E6</f>
        <v>48.836113977110593</v>
      </c>
    </row>
    <row r="7" spans="2:8" x14ac:dyDescent="0.25">
      <c r="B7" s="8" t="s">
        <v>166</v>
      </c>
      <c r="C7" s="75">
        <f t="shared" si="0"/>
        <v>1280958.6100000001</v>
      </c>
      <c r="D7" s="75">
        <f t="shared" si="0"/>
        <v>2936730</v>
      </c>
      <c r="E7" s="75">
        <f t="shared" si="0"/>
        <v>2936730</v>
      </c>
      <c r="F7" s="75">
        <f t="shared" si="0"/>
        <v>1434184.81</v>
      </c>
      <c r="G7" s="70">
        <f>(F7*100)/C7</f>
        <v>111.96183848594451</v>
      </c>
      <c r="H7" s="70">
        <f>(F7*100)/E7</f>
        <v>48.836113977110593</v>
      </c>
    </row>
    <row r="8" spans="2:8" x14ac:dyDescent="0.25">
      <c r="B8" s="11" t="s">
        <v>167</v>
      </c>
      <c r="C8" s="73">
        <v>1280958.6100000001</v>
      </c>
      <c r="D8" s="73">
        <v>2936730</v>
      </c>
      <c r="E8" s="73">
        <v>2936730</v>
      </c>
      <c r="F8" s="74">
        <v>1434184.81</v>
      </c>
      <c r="G8" s="70">
        <f>(F8*100)/C8</f>
        <v>111.96183848594451</v>
      </c>
      <c r="H8" s="70">
        <f>(F8*100)/E8</f>
        <v>48.836113977110593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168</v>
      </c>
      <c r="C1" s="39"/>
    </row>
    <row r="2" spans="1:6" ht="15" customHeight="1" x14ac:dyDescent="0.2">
      <c r="A2" s="41" t="s">
        <v>34</v>
      </c>
      <c r="B2" s="42" t="s">
        <v>169</v>
      </c>
      <c r="C2" s="39"/>
    </row>
    <row r="3" spans="1:6" s="39" customFormat="1" ht="43.5" customHeight="1" x14ac:dyDescent="0.2">
      <c r="A3" s="43" t="s">
        <v>35</v>
      </c>
      <c r="B3" s="37" t="s">
        <v>170</v>
      </c>
    </row>
    <row r="4" spans="1:6" s="39" customFormat="1" x14ac:dyDescent="0.2">
      <c r="A4" s="43" t="s">
        <v>36</v>
      </c>
      <c r="B4" s="44" t="s">
        <v>171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172</v>
      </c>
      <c r="B7" s="46"/>
      <c r="C7" s="77">
        <f>C12+C53</f>
        <v>2936430</v>
      </c>
      <c r="D7" s="77">
        <f>D12+D53</f>
        <v>2936430</v>
      </c>
      <c r="E7" s="77">
        <f>E12+E53</f>
        <v>1434184.8099999996</v>
      </c>
      <c r="F7" s="77">
        <f>(E7*100)/D7</f>
        <v>48.841103312525753</v>
      </c>
    </row>
    <row r="8" spans="1:6" x14ac:dyDescent="0.2">
      <c r="A8" s="47" t="s">
        <v>74</v>
      </c>
      <c r="B8" s="46"/>
      <c r="C8" s="77">
        <f>C63</f>
        <v>300</v>
      </c>
      <c r="D8" s="77">
        <f>D63</f>
        <v>300</v>
      </c>
      <c r="E8" s="77">
        <f>E63</f>
        <v>0</v>
      </c>
      <c r="F8" s="77">
        <f>(E8*100)/D8</f>
        <v>0</v>
      </c>
    </row>
    <row r="9" spans="1:6" x14ac:dyDescent="0.2">
      <c r="A9" s="47" t="s">
        <v>173</v>
      </c>
      <c r="B9" s="46"/>
      <c r="C9" s="77"/>
      <c r="D9" s="77"/>
      <c r="E9" s="77"/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174</v>
      </c>
      <c r="B11" s="47" t="s">
        <v>175</v>
      </c>
      <c r="C11" s="47" t="s">
        <v>43</v>
      </c>
      <c r="D11" s="47" t="s">
        <v>176</v>
      </c>
      <c r="E11" s="47" t="s">
        <v>177</v>
      </c>
      <c r="F11" s="47" t="s">
        <v>178</v>
      </c>
    </row>
    <row r="12" spans="1:6" x14ac:dyDescent="0.2">
      <c r="A12" s="49" t="s">
        <v>72</v>
      </c>
      <c r="B12" s="50" t="s">
        <v>73</v>
      </c>
      <c r="C12" s="80">
        <f>C13+C21+C48</f>
        <v>2932230</v>
      </c>
      <c r="D12" s="80">
        <f>D13+D21+D48</f>
        <v>2932230</v>
      </c>
      <c r="E12" s="80">
        <f>E13+E21+E48</f>
        <v>1432117.6399999997</v>
      </c>
      <c r="F12" s="81">
        <f>(E13*100)/D13</f>
        <v>54.226519864516909</v>
      </c>
    </row>
    <row r="13" spans="1:6" x14ac:dyDescent="0.2">
      <c r="A13" s="51" t="s">
        <v>74</v>
      </c>
      <c r="B13" s="52" t="s">
        <v>75</v>
      </c>
      <c r="C13" s="82">
        <f>C14+C17+C19</f>
        <v>2314680</v>
      </c>
      <c r="D13" s="82">
        <f>D14+D17+D19</f>
        <v>2314680</v>
      </c>
      <c r="E13" s="82">
        <f>E14+E17+E19</f>
        <v>1255170.4099999997</v>
      </c>
      <c r="F13" s="81">
        <f>(E14*100)/D14</f>
        <v>54.23898122056071</v>
      </c>
    </row>
    <row r="14" spans="1:6" x14ac:dyDescent="0.2">
      <c r="A14" s="53" t="s">
        <v>76</v>
      </c>
      <c r="B14" s="54" t="s">
        <v>77</v>
      </c>
      <c r="C14" s="83">
        <f>C15+C16</f>
        <v>1944680</v>
      </c>
      <c r="D14" s="83">
        <f>D15+D16</f>
        <v>1944680</v>
      </c>
      <c r="E14" s="83">
        <f>E15+E16</f>
        <v>1054774.6199999999</v>
      </c>
      <c r="F14" s="83">
        <f>(E15*100)/D15</f>
        <v>54.795668168955039</v>
      </c>
    </row>
    <row r="15" spans="1:6" x14ac:dyDescent="0.2">
      <c r="A15" s="55" t="s">
        <v>78</v>
      </c>
      <c r="B15" s="56" t="s">
        <v>79</v>
      </c>
      <c r="C15" s="84">
        <v>1908200</v>
      </c>
      <c r="D15" s="84">
        <v>1908200</v>
      </c>
      <c r="E15" s="84">
        <v>1045610.94</v>
      </c>
      <c r="F15" s="84"/>
    </row>
    <row r="16" spans="1:6" x14ac:dyDescent="0.2">
      <c r="A16" s="55" t="s">
        <v>80</v>
      </c>
      <c r="B16" s="56" t="s">
        <v>81</v>
      </c>
      <c r="C16" s="84">
        <v>36480</v>
      </c>
      <c r="D16" s="84">
        <v>36480</v>
      </c>
      <c r="E16" s="84">
        <v>9163.68</v>
      </c>
      <c r="F16" s="84"/>
    </row>
    <row r="17" spans="1:6" x14ac:dyDescent="0.2">
      <c r="A17" s="53" t="s">
        <v>82</v>
      </c>
      <c r="B17" s="54" t="s">
        <v>83</v>
      </c>
      <c r="C17" s="83">
        <f>C18</f>
        <v>50000</v>
      </c>
      <c r="D17" s="83">
        <f>D18</f>
        <v>50000</v>
      </c>
      <c r="E17" s="83">
        <f>E18</f>
        <v>29190.92</v>
      </c>
      <c r="F17" s="83">
        <f>(E18*100)/D18</f>
        <v>58.381839999999997</v>
      </c>
    </row>
    <row r="18" spans="1:6" x14ac:dyDescent="0.2">
      <c r="A18" s="55" t="s">
        <v>84</v>
      </c>
      <c r="B18" s="56" t="s">
        <v>83</v>
      </c>
      <c r="C18" s="84">
        <v>50000</v>
      </c>
      <c r="D18" s="84">
        <v>50000</v>
      </c>
      <c r="E18" s="84">
        <v>29190.92</v>
      </c>
      <c r="F18" s="84"/>
    </row>
    <row r="19" spans="1:6" x14ac:dyDescent="0.2">
      <c r="A19" s="53" t="s">
        <v>85</v>
      </c>
      <c r="B19" s="54" t="s">
        <v>86</v>
      </c>
      <c r="C19" s="83">
        <f>C20</f>
        <v>320000</v>
      </c>
      <c r="D19" s="83">
        <f>D20</f>
        <v>320000</v>
      </c>
      <c r="E19" s="83">
        <f>E20</f>
        <v>171204.87</v>
      </c>
      <c r="F19" s="83">
        <f>(E20*100)/D20</f>
        <v>53.501521875000002</v>
      </c>
    </row>
    <row r="20" spans="1:6" x14ac:dyDescent="0.2">
      <c r="A20" s="55" t="s">
        <v>87</v>
      </c>
      <c r="B20" s="56" t="s">
        <v>88</v>
      </c>
      <c r="C20" s="84">
        <v>320000</v>
      </c>
      <c r="D20" s="84">
        <v>320000</v>
      </c>
      <c r="E20" s="84">
        <v>171204.87</v>
      </c>
      <c r="F20" s="84"/>
    </row>
    <row r="21" spans="1:6" x14ac:dyDescent="0.2">
      <c r="A21" s="51" t="s">
        <v>89</v>
      </c>
      <c r="B21" s="52" t="s">
        <v>90</v>
      </c>
      <c r="C21" s="82">
        <f>C22+C27+C31+C41+C43</f>
        <v>615630</v>
      </c>
      <c r="D21" s="82">
        <f>D22+D27+D31+D41+D43</f>
        <v>615630</v>
      </c>
      <c r="E21" s="82">
        <f>E22+E27+E31+E41+E43</f>
        <v>175805.57</v>
      </c>
      <c r="F21" s="81">
        <f>(E22*100)/D22</f>
        <v>41.90901504787962</v>
      </c>
    </row>
    <row r="22" spans="1:6" x14ac:dyDescent="0.2">
      <c r="A22" s="53" t="s">
        <v>91</v>
      </c>
      <c r="B22" s="54" t="s">
        <v>92</v>
      </c>
      <c r="C22" s="83">
        <f>C23+C24+C25+C26</f>
        <v>73100</v>
      </c>
      <c r="D22" s="83">
        <f>D23+D24+D25+D26</f>
        <v>73100</v>
      </c>
      <c r="E22" s="83">
        <f>E23+E24+E25+E26</f>
        <v>30635.49</v>
      </c>
      <c r="F22" s="83">
        <f>(E23*100)/D23</f>
        <v>56.81</v>
      </c>
    </row>
    <row r="23" spans="1:6" x14ac:dyDescent="0.2">
      <c r="A23" s="55" t="s">
        <v>93</v>
      </c>
      <c r="B23" s="56" t="s">
        <v>94</v>
      </c>
      <c r="C23" s="84">
        <v>7000</v>
      </c>
      <c r="D23" s="84">
        <v>7000</v>
      </c>
      <c r="E23" s="84">
        <v>3976.7</v>
      </c>
      <c r="F23" s="84"/>
    </row>
    <row r="24" spans="1:6" ht="25.5" x14ac:dyDescent="0.2">
      <c r="A24" s="55" t="s">
        <v>95</v>
      </c>
      <c r="B24" s="56" t="s">
        <v>96</v>
      </c>
      <c r="C24" s="84">
        <v>60000</v>
      </c>
      <c r="D24" s="84">
        <v>60000</v>
      </c>
      <c r="E24" s="84">
        <v>25783.79</v>
      </c>
      <c r="F24" s="84"/>
    </row>
    <row r="25" spans="1:6" x14ac:dyDescent="0.2">
      <c r="A25" s="55" t="s">
        <v>97</v>
      </c>
      <c r="B25" s="56" t="s">
        <v>98</v>
      </c>
      <c r="C25" s="84">
        <v>6000</v>
      </c>
      <c r="D25" s="84">
        <v>6000</v>
      </c>
      <c r="E25" s="84">
        <v>875</v>
      </c>
      <c r="F25" s="84"/>
    </row>
    <row r="26" spans="1:6" x14ac:dyDescent="0.2">
      <c r="A26" s="55" t="s">
        <v>99</v>
      </c>
      <c r="B26" s="56" t="s">
        <v>100</v>
      </c>
      <c r="C26" s="84">
        <v>100</v>
      </c>
      <c r="D26" s="84">
        <v>100</v>
      </c>
      <c r="E26" s="84">
        <v>0</v>
      </c>
      <c r="F26" s="84"/>
    </row>
    <row r="27" spans="1:6" x14ac:dyDescent="0.2">
      <c r="A27" s="53" t="s">
        <v>101</v>
      </c>
      <c r="B27" s="54" t="s">
        <v>102</v>
      </c>
      <c r="C27" s="83">
        <f>C28+C29+C30</f>
        <v>100000</v>
      </c>
      <c r="D27" s="83">
        <f>D28+D29+D30</f>
        <v>100000</v>
      </c>
      <c r="E27" s="83">
        <f>E28+E29+E30</f>
        <v>21369.719999999998</v>
      </c>
      <c r="F27" s="83">
        <f>(E28*100)/D28</f>
        <v>16.414366666666666</v>
      </c>
    </row>
    <row r="28" spans="1:6" x14ac:dyDescent="0.2">
      <c r="A28" s="55" t="s">
        <v>103</v>
      </c>
      <c r="B28" s="56" t="s">
        <v>104</v>
      </c>
      <c r="C28" s="84">
        <v>30000</v>
      </c>
      <c r="D28" s="84">
        <v>30000</v>
      </c>
      <c r="E28" s="84">
        <v>4924.3100000000004</v>
      </c>
      <c r="F28" s="84"/>
    </row>
    <row r="29" spans="1:6" x14ac:dyDescent="0.2">
      <c r="A29" s="55" t="s">
        <v>105</v>
      </c>
      <c r="B29" s="56" t="s">
        <v>106</v>
      </c>
      <c r="C29" s="84">
        <v>60000</v>
      </c>
      <c r="D29" s="84">
        <v>60000</v>
      </c>
      <c r="E29" s="84">
        <v>15908.13</v>
      </c>
      <c r="F29" s="84"/>
    </row>
    <row r="30" spans="1:6" x14ac:dyDescent="0.2">
      <c r="A30" s="55" t="s">
        <v>107</v>
      </c>
      <c r="B30" s="56" t="s">
        <v>108</v>
      </c>
      <c r="C30" s="84">
        <v>10000</v>
      </c>
      <c r="D30" s="84">
        <v>10000</v>
      </c>
      <c r="E30" s="84">
        <v>537.28</v>
      </c>
      <c r="F30" s="84"/>
    </row>
    <row r="31" spans="1:6" x14ac:dyDescent="0.2">
      <c r="A31" s="53" t="s">
        <v>109</v>
      </c>
      <c r="B31" s="54" t="s">
        <v>110</v>
      </c>
      <c r="C31" s="83">
        <f>C32+C33+C34+C35+C36+C37+C38+C39+C40</f>
        <v>436330</v>
      </c>
      <c r="D31" s="83">
        <f>D32+D33+D34+D35+D36+D37+D38+D39+D40</f>
        <v>436330</v>
      </c>
      <c r="E31" s="83">
        <f>E32+E33+E34+E35+E36+E37+E38+E39+E40</f>
        <v>122990.72</v>
      </c>
      <c r="F31" s="83">
        <f>(E32*100)/D32</f>
        <v>35.129539999999999</v>
      </c>
    </row>
    <row r="32" spans="1:6" x14ac:dyDescent="0.2">
      <c r="A32" s="55" t="s">
        <v>111</v>
      </c>
      <c r="B32" s="56" t="s">
        <v>112</v>
      </c>
      <c r="C32" s="84">
        <v>50000</v>
      </c>
      <c r="D32" s="84">
        <v>50000</v>
      </c>
      <c r="E32" s="84">
        <v>17564.77</v>
      </c>
      <c r="F32" s="84"/>
    </row>
    <row r="33" spans="1:6" x14ac:dyDescent="0.2">
      <c r="A33" s="55" t="s">
        <v>113</v>
      </c>
      <c r="B33" s="56" t="s">
        <v>114</v>
      </c>
      <c r="C33" s="84">
        <v>15000</v>
      </c>
      <c r="D33" s="84">
        <v>15000</v>
      </c>
      <c r="E33" s="84">
        <v>1359.35</v>
      </c>
      <c r="F33" s="84"/>
    </row>
    <row r="34" spans="1:6" x14ac:dyDescent="0.2">
      <c r="A34" s="55" t="s">
        <v>115</v>
      </c>
      <c r="B34" s="56" t="s">
        <v>116</v>
      </c>
      <c r="C34" s="84">
        <v>3000</v>
      </c>
      <c r="D34" s="84">
        <v>3000</v>
      </c>
      <c r="E34" s="84">
        <v>0</v>
      </c>
      <c r="F34" s="84"/>
    </row>
    <row r="35" spans="1:6" x14ac:dyDescent="0.2">
      <c r="A35" s="55" t="s">
        <v>117</v>
      </c>
      <c r="B35" s="56" t="s">
        <v>118</v>
      </c>
      <c r="C35" s="84">
        <v>12000</v>
      </c>
      <c r="D35" s="84">
        <v>12000</v>
      </c>
      <c r="E35" s="84">
        <v>1169.58</v>
      </c>
      <c r="F35" s="84"/>
    </row>
    <row r="36" spans="1:6" x14ac:dyDescent="0.2">
      <c r="A36" s="55" t="s">
        <v>119</v>
      </c>
      <c r="B36" s="56" t="s">
        <v>120</v>
      </c>
      <c r="C36" s="84">
        <v>12000</v>
      </c>
      <c r="D36" s="84">
        <v>12000</v>
      </c>
      <c r="E36" s="84">
        <v>2353.67</v>
      </c>
      <c r="F36" s="84"/>
    </row>
    <row r="37" spans="1:6" x14ac:dyDescent="0.2">
      <c r="A37" s="55" t="s">
        <v>121</v>
      </c>
      <c r="B37" s="56" t="s">
        <v>122</v>
      </c>
      <c r="C37" s="84">
        <v>11300</v>
      </c>
      <c r="D37" s="84">
        <v>11300</v>
      </c>
      <c r="E37" s="84">
        <v>0</v>
      </c>
      <c r="F37" s="84"/>
    </row>
    <row r="38" spans="1:6" x14ac:dyDescent="0.2">
      <c r="A38" s="55" t="s">
        <v>123</v>
      </c>
      <c r="B38" s="56" t="s">
        <v>124</v>
      </c>
      <c r="C38" s="84">
        <v>330000</v>
      </c>
      <c r="D38" s="84">
        <v>330000</v>
      </c>
      <c r="E38" s="84">
        <v>100184.98</v>
      </c>
      <c r="F38" s="84"/>
    </row>
    <row r="39" spans="1:6" x14ac:dyDescent="0.2">
      <c r="A39" s="55" t="s">
        <v>125</v>
      </c>
      <c r="B39" s="56" t="s">
        <v>126</v>
      </c>
      <c r="C39" s="84">
        <v>30</v>
      </c>
      <c r="D39" s="84">
        <v>30</v>
      </c>
      <c r="E39" s="84">
        <v>9.9600000000000009</v>
      </c>
      <c r="F39" s="84"/>
    </row>
    <row r="40" spans="1:6" x14ac:dyDescent="0.2">
      <c r="A40" s="55" t="s">
        <v>127</v>
      </c>
      <c r="B40" s="56" t="s">
        <v>128</v>
      </c>
      <c r="C40" s="84">
        <v>3000</v>
      </c>
      <c r="D40" s="84">
        <v>3000</v>
      </c>
      <c r="E40" s="84">
        <v>348.41</v>
      </c>
      <c r="F40" s="84"/>
    </row>
    <row r="41" spans="1:6" x14ac:dyDescent="0.2">
      <c r="A41" s="53" t="s">
        <v>129</v>
      </c>
      <c r="B41" s="54" t="s">
        <v>130</v>
      </c>
      <c r="C41" s="83">
        <f>C42</f>
        <v>2000</v>
      </c>
      <c r="D41" s="83">
        <f>D42</f>
        <v>2000</v>
      </c>
      <c r="E41" s="83">
        <f>E42</f>
        <v>302.92</v>
      </c>
      <c r="F41" s="83">
        <f>(E42*100)/D42</f>
        <v>15.146000000000001</v>
      </c>
    </row>
    <row r="42" spans="1:6" ht="25.5" x14ac:dyDescent="0.2">
      <c r="A42" s="55" t="s">
        <v>131</v>
      </c>
      <c r="B42" s="56" t="s">
        <v>132</v>
      </c>
      <c r="C42" s="84">
        <v>2000</v>
      </c>
      <c r="D42" s="84">
        <v>2000</v>
      </c>
      <c r="E42" s="84">
        <v>302.92</v>
      </c>
      <c r="F42" s="84"/>
    </row>
    <row r="43" spans="1:6" x14ac:dyDescent="0.2">
      <c r="A43" s="53" t="s">
        <v>133</v>
      </c>
      <c r="B43" s="54" t="s">
        <v>134</v>
      </c>
      <c r="C43" s="83">
        <f>C44+C45+C46+C47</f>
        <v>4200</v>
      </c>
      <c r="D43" s="83">
        <f>D44+D45+D46+D47</f>
        <v>4200</v>
      </c>
      <c r="E43" s="83">
        <f>E44+E45+E46+E47</f>
        <v>506.72</v>
      </c>
      <c r="F43" s="83">
        <f>(E44*100)/D44</f>
        <v>0</v>
      </c>
    </row>
    <row r="44" spans="1:6" x14ac:dyDescent="0.2">
      <c r="A44" s="55" t="s">
        <v>135</v>
      </c>
      <c r="B44" s="56" t="s">
        <v>136</v>
      </c>
      <c r="C44" s="84">
        <v>1500</v>
      </c>
      <c r="D44" s="84">
        <v>1500</v>
      </c>
      <c r="E44" s="84">
        <v>0</v>
      </c>
      <c r="F44" s="84"/>
    </row>
    <row r="45" spans="1:6" x14ac:dyDescent="0.2">
      <c r="A45" s="55" t="s">
        <v>137</v>
      </c>
      <c r="B45" s="56" t="s">
        <v>138</v>
      </c>
      <c r="C45" s="84">
        <v>1000</v>
      </c>
      <c r="D45" s="84">
        <v>1000</v>
      </c>
      <c r="E45" s="84">
        <v>200</v>
      </c>
      <c r="F45" s="84"/>
    </row>
    <row r="46" spans="1:6" x14ac:dyDescent="0.2">
      <c r="A46" s="55" t="s">
        <v>139</v>
      </c>
      <c r="B46" s="56" t="s">
        <v>140</v>
      </c>
      <c r="C46" s="84">
        <v>200</v>
      </c>
      <c r="D46" s="84">
        <v>200</v>
      </c>
      <c r="E46" s="84">
        <v>63.72</v>
      </c>
      <c r="F46" s="84"/>
    </row>
    <row r="47" spans="1:6" x14ac:dyDescent="0.2">
      <c r="A47" s="55" t="s">
        <v>141</v>
      </c>
      <c r="B47" s="56" t="s">
        <v>134</v>
      </c>
      <c r="C47" s="84">
        <v>1500</v>
      </c>
      <c r="D47" s="84">
        <v>1500</v>
      </c>
      <c r="E47" s="84">
        <v>243</v>
      </c>
      <c r="F47" s="84"/>
    </row>
    <row r="48" spans="1:6" x14ac:dyDescent="0.2">
      <c r="A48" s="51" t="s">
        <v>142</v>
      </c>
      <c r="B48" s="52" t="s">
        <v>143</v>
      </c>
      <c r="C48" s="82">
        <f>C49+C51</f>
        <v>1920</v>
      </c>
      <c r="D48" s="82">
        <f>D49+D51</f>
        <v>1920</v>
      </c>
      <c r="E48" s="82">
        <f>E49+E51</f>
        <v>1141.6599999999999</v>
      </c>
      <c r="F48" s="81">
        <f>(E49*100)/D49</f>
        <v>54.102380952380955</v>
      </c>
    </row>
    <row r="49" spans="1:6" x14ac:dyDescent="0.2">
      <c r="A49" s="53" t="s">
        <v>144</v>
      </c>
      <c r="B49" s="54" t="s">
        <v>145</v>
      </c>
      <c r="C49" s="83">
        <f>C50</f>
        <v>420</v>
      </c>
      <c r="D49" s="83">
        <f>D50</f>
        <v>420</v>
      </c>
      <c r="E49" s="83">
        <f>E50</f>
        <v>227.23</v>
      </c>
      <c r="F49" s="83">
        <f>(E50*100)/D50</f>
        <v>54.102380952380955</v>
      </c>
    </row>
    <row r="50" spans="1:6" ht="25.5" x14ac:dyDescent="0.2">
      <c r="A50" s="55" t="s">
        <v>146</v>
      </c>
      <c r="B50" s="56" t="s">
        <v>147</v>
      </c>
      <c r="C50" s="84">
        <v>420</v>
      </c>
      <c r="D50" s="84">
        <v>420</v>
      </c>
      <c r="E50" s="84">
        <v>227.23</v>
      </c>
      <c r="F50" s="84"/>
    </row>
    <row r="51" spans="1:6" x14ac:dyDescent="0.2">
      <c r="A51" s="53" t="s">
        <v>148</v>
      </c>
      <c r="B51" s="54" t="s">
        <v>149</v>
      </c>
      <c r="C51" s="83">
        <f>C52</f>
        <v>1500</v>
      </c>
      <c r="D51" s="83">
        <f>D52</f>
        <v>1500</v>
      </c>
      <c r="E51" s="83">
        <f>E52</f>
        <v>914.43</v>
      </c>
      <c r="F51" s="83">
        <f>(E52*100)/D52</f>
        <v>60.962000000000003</v>
      </c>
    </row>
    <row r="52" spans="1:6" x14ac:dyDescent="0.2">
      <c r="A52" s="55" t="s">
        <v>150</v>
      </c>
      <c r="B52" s="56" t="s">
        <v>151</v>
      </c>
      <c r="C52" s="84">
        <v>1500</v>
      </c>
      <c r="D52" s="84">
        <v>1500</v>
      </c>
      <c r="E52" s="84">
        <v>914.43</v>
      </c>
      <c r="F52" s="84"/>
    </row>
    <row r="53" spans="1:6" x14ac:dyDescent="0.2">
      <c r="A53" s="49" t="s">
        <v>152</v>
      </c>
      <c r="B53" s="50" t="s">
        <v>153</v>
      </c>
      <c r="C53" s="80">
        <f t="shared" ref="C53:E55" si="0">C54</f>
        <v>4200</v>
      </c>
      <c r="D53" s="80">
        <f t="shared" si="0"/>
        <v>4200</v>
      </c>
      <c r="E53" s="80">
        <f t="shared" si="0"/>
        <v>2067.17</v>
      </c>
      <c r="F53" s="81">
        <f>(E54*100)/D54</f>
        <v>49.218333333333334</v>
      </c>
    </row>
    <row r="54" spans="1:6" x14ac:dyDescent="0.2">
      <c r="A54" s="51" t="s">
        <v>154</v>
      </c>
      <c r="B54" s="52" t="s">
        <v>155</v>
      </c>
      <c r="C54" s="82">
        <f t="shared" si="0"/>
        <v>4200</v>
      </c>
      <c r="D54" s="82">
        <f t="shared" si="0"/>
        <v>4200</v>
      </c>
      <c r="E54" s="82">
        <f t="shared" si="0"/>
        <v>2067.17</v>
      </c>
      <c r="F54" s="81">
        <f>(E55*100)/D55</f>
        <v>49.218333333333334</v>
      </c>
    </row>
    <row r="55" spans="1:6" x14ac:dyDescent="0.2">
      <c r="A55" s="53" t="s">
        <v>156</v>
      </c>
      <c r="B55" s="54" t="s">
        <v>157</v>
      </c>
      <c r="C55" s="83">
        <f t="shared" si="0"/>
        <v>4200</v>
      </c>
      <c r="D55" s="83">
        <f t="shared" si="0"/>
        <v>4200</v>
      </c>
      <c r="E55" s="83">
        <f t="shared" si="0"/>
        <v>2067.17</v>
      </c>
      <c r="F55" s="83">
        <f>(E56*100)/D56</f>
        <v>49.218333333333334</v>
      </c>
    </row>
    <row r="56" spans="1:6" x14ac:dyDescent="0.2">
      <c r="A56" s="55" t="s">
        <v>158</v>
      </c>
      <c r="B56" s="56" t="s">
        <v>159</v>
      </c>
      <c r="C56" s="84">
        <v>4200</v>
      </c>
      <c r="D56" s="84">
        <v>4200</v>
      </c>
      <c r="E56" s="84">
        <v>2067.17</v>
      </c>
      <c r="F56" s="84"/>
    </row>
    <row r="57" spans="1:6" x14ac:dyDescent="0.2">
      <c r="A57" s="49" t="s">
        <v>50</v>
      </c>
      <c r="B57" s="50" t="s">
        <v>51</v>
      </c>
      <c r="C57" s="80">
        <f t="shared" ref="C57:E58" si="1">C58</f>
        <v>2936430</v>
      </c>
      <c r="D57" s="80">
        <f t="shared" si="1"/>
        <v>2936430</v>
      </c>
      <c r="E57" s="80">
        <f t="shared" si="1"/>
        <v>0</v>
      </c>
      <c r="F57" s="81">
        <f>(E58*100)/D58</f>
        <v>0</v>
      </c>
    </row>
    <row r="58" spans="1:6" x14ac:dyDescent="0.2">
      <c r="A58" s="51" t="s">
        <v>64</v>
      </c>
      <c r="B58" s="52" t="s">
        <v>65</v>
      </c>
      <c r="C58" s="82">
        <f t="shared" si="1"/>
        <v>2936430</v>
      </c>
      <c r="D58" s="82">
        <f t="shared" si="1"/>
        <v>2936430</v>
      </c>
      <c r="E58" s="82">
        <f t="shared" si="1"/>
        <v>0</v>
      </c>
      <c r="F58" s="81">
        <f>(E59*100)/D59</f>
        <v>0</v>
      </c>
    </row>
    <row r="59" spans="1:6" ht="25.5" x14ac:dyDescent="0.2">
      <c r="A59" s="53" t="s">
        <v>66</v>
      </c>
      <c r="B59" s="54" t="s">
        <v>67</v>
      </c>
      <c r="C59" s="83">
        <f>C60+C61</f>
        <v>2936430</v>
      </c>
      <c r="D59" s="83">
        <f>D60+D61</f>
        <v>2936430</v>
      </c>
      <c r="E59" s="83">
        <f>E60+E61</f>
        <v>0</v>
      </c>
      <c r="F59" s="83">
        <f>(E60*100)/D60</f>
        <v>0</v>
      </c>
    </row>
    <row r="60" spans="1:6" x14ac:dyDescent="0.2">
      <c r="A60" s="55" t="s">
        <v>68</v>
      </c>
      <c r="B60" s="56" t="s">
        <v>69</v>
      </c>
      <c r="C60" s="84">
        <v>2932230</v>
      </c>
      <c r="D60" s="84">
        <v>2932230</v>
      </c>
      <c r="E60" s="84">
        <v>0</v>
      </c>
      <c r="F60" s="84"/>
    </row>
    <row r="61" spans="1:6" ht="25.5" x14ac:dyDescent="0.2">
      <c r="A61" s="55" t="s">
        <v>70</v>
      </c>
      <c r="B61" s="56" t="s">
        <v>71</v>
      </c>
      <c r="C61" s="84">
        <v>4200</v>
      </c>
      <c r="D61" s="84">
        <v>4200</v>
      </c>
      <c r="E61" s="84">
        <v>0</v>
      </c>
      <c r="F61" s="84"/>
    </row>
    <row r="62" spans="1:6" x14ac:dyDescent="0.2">
      <c r="A62" s="48" t="s">
        <v>172</v>
      </c>
      <c r="B62" s="48" t="s">
        <v>179</v>
      </c>
      <c r="C62" s="78"/>
      <c r="D62" s="78"/>
      <c r="E62" s="78"/>
      <c r="F62" s="79" t="e">
        <f>(E62*100)/D62</f>
        <v>#DIV/0!</v>
      </c>
    </row>
    <row r="63" spans="1:6" x14ac:dyDescent="0.2">
      <c r="A63" s="49" t="s">
        <v>72</v>
      </c>
      <c r="B63" s="50" t="s">
        <v>73</v>
      </c>
      <c r="C63" s="80">
        <f>C64</f>
        <v>300</v>
      </c>
      <c r="D63" s="80">
        <f>D64</f>
        <v>300</v>
      </c>
      <c r="E63" s="80">
        <f>E64</f>
        <v>0</v>
      </c>
      <c r="F63" s="81">
        <f>(E64*100)/D64</f>
        <v>0</v>
      </c>
    </row>
    <row r="64" spans="1:6" x14ac:dyDescent="0.2">
      <c r="A64" s="51" t="s">
        <v>89</v>
      </c>
      <c r="B64" s="52" t="s">
        <v>90</v>
      </c>
      <c r="C64" s="82">
        <f>C65+C67</f>
        <v>300</v>
      </c>
      <c r="D64" s="82">
        <f>D65+D67</f>
        <v>300</v>
      </c>
      <c r="E64" s="82">
        <f>E65+E67</f>
        <v>0</v>
      </c>
      <c r="F64" s="81">
        <f>(E65*100)/D65</f>
        <v>0</v>
      </c>
    </row>
    <row r="65" spans="1:6" x14ac:dyDescent="0.2">
      <c r="A65" s="53" t="s">
        <v>101</v>
      </c>
      <c r="B65" s="54" t="s">
        <v>102</v>
      </c>
      <c r="C65" s="83">
        <f>C66</f>
        <v>300</v>
      </c>
      <c r="D65" s="83">
        <f>D66</f>
        <v>300</v>
      </c>
      <c r="E65" s="83">
        <f>E66</f>
        <v>0</v>
      </c>
      <c r="F65" s="83">
        <f>(E66*100)/D66</f>
        <v>0</v>
      </c>
    </row>
    <row r="66" spans="1:6" x14ac:dyDescent="0.2">
      <c r="A66" s="55" t="s">
        <v>103</v>
      </c>
      <c r="B66" s="56" t="s">
        <v>104</v>
      </c>
      <c r="C66" s="84">
        <v>300</v>
      </c>
      <c r="D66" s="84">
        <v>300</v>
      </c>
      <c r="E66" s="84">
        <v>0</v>
      </c>
      <c r="F66" s="84"/>
    </row>
    <row r="67" spans="1:6" x14ac:dyDescent="0.2">
      <c r="A67" s="53" t="s">
        <v>133</v>
      </c>
      <c r="B67" s="54" t="s">
        <v>134</v>
      </c>
      <c r="C67" s="83">
        <f>C68</f>
        <v>0</v>
      </c>
      <c r="D67" s="83">
        <f>D68</f>
        <v>0</v>
      </c>
      <c r="E67" s="83">
        <f>E68</f>
        <v>0</v>
      </c>
      <c r="F67" s="83" t="e">
        <f>(E68*100)/D68</f>
        <v>#DIV/0!</v>
      </c>
    </row>
    <row r="68" spans="1:6" x14ac:dyDescent="0.2">
      <c r="A68" s="55" t="s">
        <v>137</v>
      </c>
      <c r="B68" s="56" t="s">
        <v>138</v>
      </c>
      <c r="C68" s="84">
        <v>0</v>
      </c>
      <c r="D68" s="84">
        <v>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2">C70</f>
        <v>300</v>
      </c>
      <c r="D69" s="80">
        <f t="shared" si="2"/>
        <v>300</v>
      </c>
      <c r="E69" s="80">
        <f t="shared" si="2"/>
        <v>0</v>
      </c>
      <c r="F69" s="81">
        <f>(E70*100)/D70</f>
        <v>0</v>
      </c>
    </row>
    <row r="70" spans="1:6" x14ac:dyDescent="0.2">
      <c r="A70" s="51" t="s">
        <v>58</v>
      </c>
      <c r="B70" s="52" t="s">
        <v>59</v>
      </c>
      <c r="C70" s="82">
        <f t="shared" si="2"/>
        <v>300</v>
      </c>
      <c r="D70" s="82">
        <f t="shared" si="2"/>
        <v>300</v>
      </c>
      <c r="E70" s="82">
        <f t="shared" si="2"/>
        <v>0</v>
      </c>
      <c r="F70" s="81">
        <f>(E71*100)/D71</f>
        <v>0</v>
      </c>
    </row>
    <row r="71" spans="1:6" x14ac:dyDescent="0.2">
      <c r="A71" s="53" t="s">
        <v>60</v>
      </c>
      <c r="B71" s="54" t="s">
        <v>61</v>
      </c>
      <c r="C71" s="83">
        <f t="shared" si="2"/>
        <v>300</v>
      </c>
      <c r="D71" s="83">
        <f t="shared" si="2"/>
        <v>300</v>
      </c>
      <c r="E71" s="83">
        <f t="shared" si="2"/>
        <v>0</v>
      </c>
      <c r="F71" s="83">
        <f>(E72*100)/D72</f>
        <v>0</v>
      </c>
    </row>
    <row r="72" spans="1:6" x14ac:dyDescent="0.2">
      <c r="A72" s="55" t="s">
        <v>62</v>
      </c>
      <c r="B72" s="56" t="s">
        <v>63</v>
      </c>
      <c r="C72" s="84">
        <v>300</v>
      </c>
      <c r="D72" s="84">
        <v>300</v>
      </c>
      <c r="E72" s="84">
        <v>0</v>
      </c>
      <c r="F72" s="84"/>
    </row>
    <row r="73" spans="1:6" x14ac:dyDescent="0.2">
      <c r="A73" s="48" t="s">
        <v>74</v>
      </c>
      <c r="B73" s="48" t="s">
        <v>180</v>
      </c>
      <c r="C73" s="78"/>
      <c r="D73" s="78"/>
      <c r="E73" s="78"/>
      <c r="F73" s="79" t="e">
        <f>(E73*100)/D73</f>
        <v>#DIV/0!</v>
      </c>
    </row>
    <row r="74" spans="1:6" x14ac:dyDescent="0.2">
      <c r="A74" s="49" t="s">
        <v>50</v>
      </c>
      <c r="B74" s="50" t="s">
        <v>51</v>
      </c>
      <c r="C74" s="80">
        <f t="shared" ref="C74:E76" si="3">C75</f>
        <v>0</v>
      </c>
      <c r="D74" s="80">
        <f t="shared" si="3"/>
        <v>0</v>
      </c>
      <c r="E74" s="80">
        <f t="shared" si="3"/>
        <v>0</v>
      </c>
      <c r="F74" s="81" t="e">
        <f>(E75*100)/D75</f>
        <v>#DIV/0!</v>
      </c>
    </row>
    <row r="75" spans="1:6" x14ac:dyDescent="0.2">
      <c r="A75" s="51" t="s">
        <v>52</v>
      </c>
      <c r="B75" s="52" t="s">
        <v>53</v>
      </c>
      <c r="C75" s="82">
        <f t="shared" si="3"/>
        <v>0</v>
      </c>
      <c r="D75" s="82">
        <f t="shared" si="3"/>
        <v>0</v>
      </c>
      <c r="E75" s="82">
        <f t="shared" si="3"/>
        <v>0</v>
      </c>
      <c r="F75" s="81" t="e">
        <f>(E76*100)/D76</f>
        <v>#DIV/0!</v>
      </c>
    </row>
    <row r="76" spans="1:6" x14ac:dyDescent="0.2">
      <c r="A76" s="53" t="s">
        <v>54</v>
      </c>
      <c r="B76" s="54" t="s">
        <v>55</v>
      </c>
      <c r="C76" s="83">
        <f t="shared" si="3"/>
        <v>0</v>
      </c>
      <c r="D76" s="83">
        <f t="shared" si="3"/>
        <v>0</v>
      </c>
      <c r="E76" s="83">
        <f t="shared" si="3"/>
        <v>0</v>
      </c>
      <c r="F76" s="83" t="e">
        <f>(E77*100)/D77</f>
        <v>#DIV/0!</v>
      </c>
    </row>
    <row r="77" spans="1:6" x14ac:dyDescent="0.2">
      <c r="A77" s="55" t="s">
        <v>56</v>
      </c>
      <c r="B77" s="56" t="s">
        <v>57</v>
      </c>
      <c r="C77" s="84">
        <v>0</v>
      </c>
      <c r="D77" s="84">
        <v>0</v>
      </c>
      <c r="E77" s="84">
        <v>0</v>
      </c>
      <c r="F77" s="84"/>
    </row>
    <row r="78" spans="1:6" x14ac:dyDescent="0.2">
      <c r="A78" s="48" t="s">
        <v>173</v>
      </c>
      <c r="B78" s="48" t="s">
        <v>181</v>
      </c>
      <c r="C78" s="78"/>
      <c r="D78" s="78"/>
      <c r="E78" s="78"/>
      <c r="F78" s="79" t="e">
        <f>(E78*100)/D78</f>
        <v>#DIV/0!</v>
      </c>
    </row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rashoda'!Ispis_naslova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Franka Janković</cp:lastModifiedBy>
  <cp:lastPrinted>2025-07-15T12:41:14Z</cp:lastPrinted>
  <dcterms:created xsi:type="dcterms:W3CDTF">2022-08-12T12:51:27Z</dcterms:created>
  <dcterms:modified xsi:type="dcterms:W3CDTF">2025-07-15T12:41:52Z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