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ubrekic\Desktop\"/>
    </mc:Choice>
  </mc:AlternateContent>
  <xr:revisionPtr revIDLastSave="0" documentId="13_ncr:1_{8825FA28-6AF7-4368-864E-E2F7D4E3EB3F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5" l="1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12" i="15"/>
  <c r="E55" i="15" l="1"/>
  <c r="G12" i="1" l="1"/>
  <c r="H12" i="1"/>
  <c r="I12" i="1"/>
  <c r="J12" i="1"/>
  <c r="L12" i="1" s="1"/>
  <c r="G15" i="1"/>
  <c r="H15" i="1"/>
  <c r="I15" i="1"/>
  <c r="J15" i="1"/>
  <c r="I16" i="1"/>
  <c r="J16" i="1" l="1"/>
  <c r="L16" i="1" s="1"/>
  <c r="K12" i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16" i="1" l="1"/>
  <c r="K26" i="1"/>
  <c r="H27" i="1"/>
  <c r="L23" i="1"/>
  <c r="J27" i="1"/>
  <c r="L27" i="1" s="1"/>
  <c r="G27" i="1"/>
  <c r="E77" i="15"/>
  <c r="D77" i="15"/>
  <c r="C77" i="15"/>
  <c r="E76" i="15"/>
  <c r="D76" i="15"/>
  <c r="C76" i="15"/>
  <c r="E75" i="15"/>
  <c r="D75" i="15"/>
  <c r="C75" i="15"/>
  <c r="E72" i="15"/>
  <c r="D72" i="15"/>
  <c r="C72" i="15"/>
  <c r="E71" i="15"/>
  <c r="D71" i="15"/>
  <c r="C71" i="15"/>
  <c r="E70" i="15"/>
  <c r="D70" i="15"/>
  <c r="C70" i="15"/>
  <c r="E67" i="15"/>
  <c r="D67" i="15"/>
  <c r="C67" i="15"/>
  <c r="E66" i="15"/>
  <c r="D66" i="15"/>
  <c r="C66" i="15"/>
  <c r="E65" i="15"/>
  <c r="D65" i="15"/>
  <c r="C65" i="15"/>
  <c r="E63" i="15"/>
  <c r="D63" i="15"/>
  <c r="C63" i="15"/>
  <c r="E62" i="15"/>
  <c r="D62" i="15"/>
  <c r="C62" i="15"/>
  <c r="E61" i="15"/>
  <c r="D61" i="15"/>
  <c r="C61" i="15"/>
  <c r="E57" i="15"/>
  <c r="D57" i="15"/>
  <c r="C57" i="15"/>
  <c r="D56" i="15"/>
  <c r="C56" i="15"/>
  <c r="D55" i="15"/>
  <c r="C55" i="15"/>
  <c r="E53" i="15"/>
  <c r="D53" i="15"/>
  <c r="C53" i="15"/>
  <c r="E51" i="15"/>
  <c r="D51" i="15"/>
  <c r="C51" i="15"/>
  <c r="E50" i="15"/>
  <c r="D50" i="15"/>
  <c r="C50" i="15"/>
  <c r="E49" i="15"/>
  <c r="D49" i="15"/>
  <c r="C49" i="15"/>
  <c r="E46" i="15"/>
  <c r="D46" i="15"/>
  <c r="C46" i="15"/>
  <c r="E44" i="15"/>
  <c r="D44" i="15"/>
  <c r="C44" i="15"/>
  <c r="E43" i="15"/>
  <c r="D43" i="15"/>
  <c r="C43" i="15"/>
  <c r="E39" i="15"/>
  <c r="D39" i="15"/>
  <c r="C39" i="15"/>
  <c r="E30" i="15"/>
  <c r="D30" i="15"/>
  <c r="C30" i="15"/>
  <c r="E25" i="15"/>
  <c r="D25" i="15"/>
  <c r="C25" i="15"/>
  <c r="E21" i="15"/>
  <c r="D21" i="15"/>
  <c r="C21" i="15"/>
  <c r="E20" i="15"/>
  <c r="D20" i="15"/>
  <c r="C20" i="15"/>
  <c r="E18" i="15"/>
  <c r="D18" i="15"/>
  <c r="C18" i="15"/>
  <c r="E16" i="15"/>
  <c r="D16" i="15"/>
  <c r="C16" i="15"/>
  <c r="E14" i="15"/>
  <c r="D14" i="15"/>
  <c r="C14" i="15"/>
  <c r="E13" i="15"/>
  <c r="D13" i="15"/>
  <c r="C13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1" i="5"/>
  <c r="G11" i="5" s="1"/>
  <c r="E11" i="5"/>
  <c r="D11" i="5"/>
  <c r="C11" i="5"/>
  <c r="H10" i="5"/>
  <c r="G10" i="5"/>
  <c r="H9" i="5"/>
  <c r="G9" i="5"/>
  <c r="F9" i="5"/>
  <c r="E9" i="5"/>
  <c r="D9" i="5"/>
  <c r="C9" i="5"/>
  <c r="H8" i="5"/>
  <c r="G8" i="5"/>
  <c r="F7" i="5"/>
  <c r="H7" i="5" s="1"/>
  <c r="E7" i="5"/>
  <c r="D7" i="5"/>
  <c r="C7" i="5"/>
  <c r="G7" i="5" s="1"/>
  <c r="F6" i="5"/>
  <c r="H6" i="5" s="1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J19" i="3"/>
  <c r="L19" i="3" s="1"/>
  <c r="I19" i="3"/>
  <c r="H19" i="3"/>
  <c r="G19" i="3"/>
  <c r="G18" i="3" s="1"/>
  <c r="J18" i="3"/>
  <c r="L18" i="3" s="1"/>
  <c r="I18" i="3"/>
  <c r="H18" i="3"/>
  <c r="L17" i="3"/>
  <c r="K17" i="3"/>
  <c r="L16" i="3"/>
  <c r="K16" i="3"/>
  <c r="J16" i="3"/>
  <c r="I16" i="3"/>
  <c r="H16" i="3"/>
  <c r="G16" i="3"/>
  <c r="G15" i="3" s="1"/>
  <c r="K15" i="3" s="1"/>
  <c r="L15" i="3"/>
  <c r="J15" i="3"/>
  <c r="I15" i="3"/>
  <c r="H15" i="3"/>
  <c r="L14" i="3"/>
  <c r="K14" i="3"/>
  <c r="J13" i="3"/>
  <c r="J12" i="3" s="1"/>
  <c r="I13" i="3"/>
  <c r="H13" i="3"/>
  <c r="G13" i="3"/>
  <c r="I12" i="3"/>
  <c r="H12" i="3"/>
  <c r="G12" i="3"/>
  <c r="I11" i="3"/>
  <c r="H11" i="3"/>
  <c r="I10" i="3"/>
  <c r="H10" i="3"/>
  <c r="E56" i="15" l="1"/>
  <c r="H11" i="5"/>
  <c r="G6" i="5"/>
  <c r="G11" i="3"/>
  <c r="G10" i="3" s="1"/>
  <c r="K19" i="3"/>
  <c r="K18" i="3"/>
  <c r="J11" i="3"/>
  <c r="L12" i="3"/>
  <c r="K12" i="3"/>
  <c r="K13" i="3"/>
  <c r="L13" i="3"/>
  <c r="K27" i="1"/>
  <c r="L11" i="3" l="1"/>
  <c r="J10" i="3"/>
  <c r="K11" i="3"/>
  <c r="K10" i="3" l="1"/>
  <c r="L10" i="3"/>
</calcChain>
</file>

<file path=xl/sharedStrings.xml><?xml version="1.0" encoding="utf-8"?>
<sst xmlns="http://schemas.openxmlformats.org/spreadsheetml/2006/main" count="383" uniqueCount="178">
  <si>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</si>
  <si>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</si>
  <si>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</si>
  <si>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</si>
  <si>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</si>
  <si>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</si>
  <si>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</si>
  <si>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</si>
  <si>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</si>
  <si>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</si>
  <si>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</si>
  <si>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</si>
  <si>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</si>
  <si>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</si>
  <si>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</si>
  <si>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</si>
  <si>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</si>
  <si>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</si>
  <si>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</si>
  <si>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</si>
  <si>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</si>
  <si>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</si>
  <si>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</si>
  <si>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</si>
  <si>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</si>
  <si>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</si>
  <si>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</si>
  <si>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</si>
  <si>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</si>
  <si>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</si>
  <si>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</si>
  <si>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</si>
  <si>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</si>
  <si>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</si>
  <si>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</si>
  <si>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</si>
  <si>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</si>
  <si>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</si>
  <si>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</si>
  <si>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</si>
  <si>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</si>
  <si>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</si>
  <si>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</si>
  <si>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</si>
  <si>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</si>
  <si>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</si>
  <si>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</si>
  <si>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</si>
  <si>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</si>
  <si>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</si>
  <si>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</si>
  <si>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</si>
  <si>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</si>
  <si>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</si>
  <si>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</si>
  <si>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</si>
  <si>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</si>
  <si>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</si>
  <si>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</si>
  <si>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</si>
  <si>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</si>
  <si>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</si>
  <si>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</si>
  <si>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</si>
  <si>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</si>
  <si>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</si>
  <si>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</si>
  <si>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</si>
  <si>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</si>
  <si>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</si>
  <si>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</si>
  <si>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</si>
  <si>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</si>
  <si>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</si>
  <si>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</si>
  <si>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</si>
  <si>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</si>
  <si>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</si>
  <si>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</si>
  <si>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</si>
  <si>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</si>
  <si>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</si>
  <si>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</si>
  <si>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</si>
  <si>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</si>
  <si>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</si>
  <si>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</si>
  <si>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</si>
  <si>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</si>
  <si>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</si>
  <si>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</si>
  <si>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</si>
  <si>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</si>
  <si>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</si>
  <si>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</si>
  <si>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</si>
  <si>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</si>
  <si>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</si>
  <si>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</si>
  <si>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</si>
  <si>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</si>
  <si>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</si>
  <si>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</si>
  <si>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</si>
  <si>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</si>
  <si>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</si>
  <si>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</si>
  <si>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</si>
  <si>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</si>
  <si>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</si>
  <si>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</si>
  <si>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</si>
  <si>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</si>
  <si>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</si>
  <si>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</si>
  <si>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</si>
  <si>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</si>
  <si>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</si>
  <si>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</si>
  <si>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</si>
  <si>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</si>
  <si>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</si>
  <si>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</si>
  <si>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</si>
  <si>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</si>
  <si>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</si>
  <si>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</si>
  <si>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</si>
  <si>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</si>
  <si>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</si>
  <si>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</si>
  <si>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</si>
  <si>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</si>
  <si>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</si>
  <si>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</si>
  <si>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</si>
  <si>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</si>
  <si>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</si>
  <si>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</si>
  <si>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</si>
  <si>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</si>
  <si>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</si>
  <si>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</si>
  <si>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</si>
  <si>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</si>
  <si>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</si>
  <si>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</si>
  <si>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</si>
  <si>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</si>
  <si>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</si>
  <si>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</si>
  <si>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</si>
  <si>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</si>
  <si>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</si>
  <si>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</si>
  <si>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</si>
  <si>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</si>
  <si>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</si>
  <si>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</si>
  <si>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</si>
  <si>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</si>
  <si>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</si>
  <si>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</si>
  <si>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</si>
  <si>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</si>
  <si>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35 Upravni sudovi</t>
  </si>
  <si>
    <t>47140 OSIJEK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</si>
  <si>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</si>
  <si>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</si>
  <si>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</si>
  <si>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</si>
  <si>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</si>
  <si>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2025.*</t>
  </si>
  <si>
    <t>IZVRŠENJE 1.-6.2025.*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</si>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</sst>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9" xfId="2" applyNumberFormat="1" applyFont="1" applyFill="1" applyBorder="1" applyAlignment="1">
      <alignment horizontal="center"/>
    </xf>
    <xf numFmtId="49" fontId="17" fillId="4" borderId="10" xfId="2" applyNumberFormat="1" applyFont="1" applyFill="1" applyBorder="1" applyAlignment="1">
      <alignment horizontal="left"/>
    </xf>
    <xf numFmtId="49" fontId="19" fillId="6" borderId="11" xfId="2" applyNumberFormat="1" applyFont="1" applyFill="1" applyBorder="1" applyAlignment="1">
      <alignment horizontal="center" wrapText="1"/>
    </xf>
    <xf numFmtId="43" fontId="19" fillId="6" borderId="11" xfId="2" applyFont="1" applyFill="1" applyBorder="1" applyAlignment="1">
      <alignment horizontal="left" wrapText="1"/>
    </xf>
    <xf numFmtId="49" fontId="20" fillId="8" borderId="12" xfId="2" applyNumberFormat="1" applyFont="1" applyFill="1" applyBorder="1" applyAlignment="1">
      <alignment horizontal="center" wrapText="1"/>
    </xf>
    <xf numFmtId="43" fontId="20" fillId="8" borderId="12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7" fillId="4" borderId="8" xfId="2" applyNumberFormat="1" applyFont="1" applyFill="1" applyBorder="1" applyAlignment="1">
      <alignment wrapText="1"/>
    </xf>
    <xf numFmtId="4" fontId="17" fillId="4" borderId="10" xfId="2" applyNumberFormat="1" applyFont="1" applyFill="1" applyBorder="1"/>
    <xf numFmtId="4" fontId="17" fillId="7" borderId="11" xfId="2" applyNumberFormat="1" applyFont="1" applyFill="1" applyBorder="1"/>
    <xf numFmtId="4" fontId="18" fillId="4" borderId="12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G15" sqref="G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4" t="s">
        <v>41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3" t="s">
        <v>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3" t="s">
        <v>24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7" t="s">
        <v>3</v>
      </c>
      <c r="C8" s="107"/>
      <c r="D8" s="107"/>
      <c r="E8" s="107"/>
      <c r="F8" s="10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8">
        <v>1</v>
      </c>
      <c r="C9" s="108"/>
      <c r="D9" s="108"/>
      <c r="E9" s="108"/>
      <c r="F9" s="10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2" t="s">
        <v>8</v>
      </c>
      <c r="C10" s="98"/>
      <c r="D10" s="98"/>
      <c r="E10" s="98"/>
      <c r="F10" s="94"/>
      <c r="G10" s="82">
        <v>394052.53</v>
      </c>
      <c r="H10" s="83">
        <v>832160</v>
      </c>
      <c r="I10" s="83">
        <v>832160</v>
      </c>
      <c r="J10" s="83">
        <v>412354.47</v>
      </c>
      <c r="K10" s="83"/>
      <c r="L10" s="83"/>
    </row>
    <row r="11" spans="2:13" x14ac:dyDescent="0.25">
      <c r="B11" s="93" t="s">
        <v>7</v>
      </c>
      <c r="C11" s="94"/>
      <c r="D11" s="94"/>
      <c r="E11" s="94"/>
      <c r="F11" s="94"/>
      <c r="G11" s="82">
        <v>0</v>
      </c>
      <c r="H11" s="83">
        <v>0</v>
      </c>
      <c r="I11" s="83">
        <v>0</v>
      </c>
      <c r="J11" s="83">
        <v>0</v>
      </c>
      <c r="K11" s="83"/>
      <c r="L11" s="83"/>
    </row>
    <row r="12" spans="2:13" x14ac:dyDescent="0.25">
      <c r="B12" s="105" t="s">
        <v>0</v>
      </c>
      <c r="C12" s="96"/>
      <c r="D12" s="96"/>
      <c r="E12" s="96"/>
      <c r="F12" s="106"/>
      <c r="G12" s="84">
        <f>G10+G11</f>
        <v>394052.53</v>
      </c>
      <c r="H12" s="84">
        <f t="shared" ref="H12:J12" si="0">H10+H11</f>
        <v>832160</v>
      </c>
      <c r="I12" s="84">
        <f t="shared" si="0"/>
        <v>832160</v>
      </c>
      <c r="J12" s="84">
        <f t="shared" si="0"/>
        <v>412354.47</v>
      </c>
      <c r="K12" s="85">
        <f>J12/G12*100</f>
        <v>104.64454320341503</v>
      </c>
      <c r="L12" s="85">
        <f>J12/I12*100</f>
        <v>49.552306046914055</v>
      </c>
    </row>
    <row r="13" spans="2:13" x14ac:dyDescent="0.25">
      <c r="B13" s="97" t="s">
        <v>9</v>
      </c>
      <c r="C13" s="98"/>
      <c r="D13" s="98"/>
      <c r="E13" s="98"/>
      <c r="F13" s="98"/>
      <c r="G13" s="86">
        <v>392199.3</v>
      </c>
      <c r="H13" s="83">
        <v>827160</v>
      </c>
      <c r="I13" s="83">
        <v>827160</v>
      </c>
      <c r="J13" s="83">
        <v>410446.88</v>
      </c>
      <c r="K13" s="83"/>
      <c r="L13" s="83"/>
    </row>
    <row r="14" spans="2:13" x14ac:dyDescent="0.25">
      <c r="B14" s="93" t="s">
        <v>10</v>
      </c>
      <c r="C14" s="94"/>
      <c r="D14" s="94"/>
      <c r="E14" s="94"/>
      <c r="F14" s="94"/>
      <c r="G14" s="82">
        <v>1852.2</v>
      </c>
      <c r="H14" s="83">
        <v>5000</v>
      </c>
      <c r="I14" s="83">
        <v>5000</v>
      </c>
      <c r="J14" s="83">
        <v>1907.59</v>
      </c>
      <c r="K14" s="83"/>
      <c r="L14" s="83"/>
    </row>
    <row r="15" spans="2:13" x14ac:dyDescent="0.25">
      <c r="B15" s="14" t="s">
        <v>1</v>
      </c>
      <c r="C15" s="15"/>
      <c r="D15" s="15"/>
      <c r="E15" s="15"/>
      <c r="F15" s="15"/>
      <c r="G15" s="84">
        <f>G13+G14</f>
        <v>394051.5</v>
      </c>
      <c r="H15" s="84">
        <f t="shared" ref="H15:J15" si="1">H13+H14</f>
        <v>832160</v>
      </c>
      <c r="I15" s="84">
        <f t="shared" si="1"/>
        <v>832160</v>
      </c>
      <c r="J15" s="84">
        <f t="shared" si="1"/>
        <v>412354.47000000003</v>
      </c>
      <c r="K15" s="85">
        <f>J15/G15*100</f>
        <v>104.644816730808</v>
      </c>
      <c r="L15" s="85">
        <f>J15/I15*100</f>
        <v>49.552306046914097</v>
      </c>
    </row>
    <row r="16" spans="2:13" x14ac:dyDescent="0.25">
      <c r="B16" s="95" t="s">
        <v>2</v>
      </c>
      <c r="C16" s="96"/>
      <c r="D16" s="96"/>
      <c r="E16" s="96"/>
      <c r="F16" s="96"/>
      <c r="G16" s="87">
        <f>G12-G15</f>
        <v>1.0300000000279397</v>
      </c>
      <c r="H16" s="87">
        <f t="shared" ref="H16:J16" si="2">H12-H15</f>
        <v>0</v>
      </c>
      <c r="I16" s="87">
        <f t="shared" si="2"/>
        <v>0</v>
      </c>
      <c r="J16" s="87">
        <f t="shared" si="2"/>
        <v>0</v>
      </c>
      <c r="K16" s="85">
        <f>J16/G16*100</f>
        <v>0</v>
      </c>
      <c r="L16" s="85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7" t="s">
        <v>3</v>
      </c>
      <c r="C19" s="107"/>
      <c r="D19" s="107"/>
      <c r="E19" s="107"/>
      <c r="F19" s="10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2" t="s">
        <v>11</v>
      </c>
      <c r="C21" s="113"/>
      <c r="D21" s="113"/>
      <c r="E21" s="113"/>
      <c r="F21" s="113"/>
      <c r="G21" s="88">
        <v>0</v>
      </c>
      <c r="H21" s="83">
        <v>0</v>
      </c>
      <c r="I21" s="83">
        <v>0</v>
      </c>
      <c r="J21" s="83">
        <v>0</v>
      </c>
      <c r="K21" s="83"/>
      <c r="L21" s="83"/>
    </row>
    <row r="22" spans="1:49" x14ac:dyDescent="0.25">
      <c r="B22" s="102" t="s">
        <v>12</v>
      </c>
      <c r="C22" s="98"/>
      <c r="D22" s="98"/>
      <c r="E22" s="98"/>
      <c r="F22" s="98"/>
      <c r="G22" s="86">
        <v>0</v>
      </c>
      <c r="H22" s="83">
        <v>0</v>
      </c>
      <c r="I22" s="83">
        <v>0</v>
      </c>
      <c r="J22" s="83">
        <v>0</v>
      </c>
      <c r="K22" s="83"/>
      <c r="L22" s="83"/>
    </row>
    <row r="23" spans="1:49" ht="15" customHeight="1" x14ac:dyDescent="0.25">
      <c r="B23" s="99" t="s">
        <v>23</v>
      </c>
      <c r="C23" s="100"/>
      <c r="D23" s="100"/>
      <c r="E23" s="100"/>
      <c r="F23" s="101"/>
      <c r="G23" s="89">
        <f>G21-G22</f>
        <v>0</v>
      </c>
      <c r="H23" s="89">
        <f t="shared" ref="H23:J23" si="3">H21-H22</f>
        <v>0</v>
      </c>
      <c r="I23" s="89">
        <f t="shared" si="3"/>
        <v>0</v>
      </c>
      <c r="J23" s="89">
        <f t="shared" si="3"/>
        <v>0</v>
      </c>
      <c r="K23" s="90" t="e">
        <f>J23/G23*100</f>
        <v>#DIV/0!</v>
      </c>
      <c r="L23" s="90" t="e">
        <f>J23/I23*100</f>
        <v>#DIV/0!</v>
      </c>
    </row>
    <row r="24" spans="1:49" s="29" customFormat="1" ht="15" customHeight="1" x14ac:dyDescent="0.25">
      <c r="A24"/>
      <c r="B24" s="102" t="s">
        <v>5</v>
      </c>
      <c r="C24" s="98"/>
      <c r="D24" s="98"/>
      <c r="E24" s="98"/>
      <c r="F24" s="98"/>
      <c r="G24" s="86">
        <v>0</v>
      </c>
      <c r="H24" s="83">
        <v>0</v>
      </c>
      <c r="I24" s="83">
        <v>0</v>
      </c>
      <c r="J24" s="83">
        <v>0</v>
      </c>
      <c r="K24" s="83"/>
      <c r="L24" s="8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2" t="s">
        <v>27</v>
      </c>
      <c r="C25" s="98"/>
      <c r="D25" s="98"/>
      <c r="E25" s="98"/>
      <c r="F25" s="98"/>
      <c r="G25" s="86">
        <v>0</v>
      </c>
      <c r="H25" s="83">
        <v>0</v>
      </c>
      <c r="I25" s="83">
        <v>0</v>
      </c>
      <c r="J25" s="83">
        <v>0</v>
      </c>
      <c r="K25" s="83"/>
      <c r="L25" s="8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99" t="s">
        <v>29</v>
      </c>
      <c r="C26" s="100"/>
      <c r="D26" s="100"/>
      <c r="E26" s="100"/>
      <c r="F26" s="101"/>
      <c r="G26" s="91">
        <f>G24+G25</f>
        <v>0</v>
      </c>
      <c r="H26" s="91">
        <f t="shared" ref="H26:J26" si="4">H24+H25</f>
        <v>0</v>
      </c>
      <c r="I26" s="91">
        <f t="shared" si="4"/>
        <v>0</v>
      </c>
      <c r="J26" s="91">
        <f t="shared" si="4"/>
        <v>0</v>
      </c>
      <c r="K26" s="90" t="e">
        <f>J26/G26*100</f>
        <v>#DIV/0!</v>
      </c>
      <c r="L26" s="90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2" t="s">
        <v>30</v>
      </c>
      <c r="C27" s="92"/>
      <c r="D27" s="92"/>
      <c r="E27" s="92"/>
      <c r="F27" s="92"/>
      <c r="G27" s="91">
        <f>G16+G26</f>
        <v>1.0300000000279397</v>
      </c>
      <c r="H27" s="91">
        <f t="shared" ref="H27:J27" si="5">H16+H26</f>
        <v>0</v>
      </c>
      <c r="I27" s="91">
        <f t="shared" si="5"/>
        <v>0</v>
      </c>
      <c r="J27" s="91">
        <f t="shared" si="5"/>
        <v>0</v>
      </c>
      <c r="K27" s="90">
        <f>J27/G27*100</f>
        <v>0</v>
      </c>
      <c r="L27" s="90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0"/>
  <sheetViews>
    <sheetView zoomScale="90" zoomScaleNormal="90" workbookViewId="0">
      <selection activeCell="G14" sqref="G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3" t="s">
        <v>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3" t="s">
        <v>26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3" t="s">
        <v>15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4" t="s">
        <v>3</v>
      </c>
      <c r="C8" s="115"/>
      <c r="D8" s="115"/>
      <c r="E8" s="115"/>
      <c r="F8" s="116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17">
        <v>1</v>
      </c>
      <c r="C9" s="118"/>
      <c r="D9" s="118"/>
      <c r="E9" s="118"/>
      <c r="F9" s="119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394052.53</v>
      </c>
      <c r="H10" s="64">
        <f>H11</f>
        <v>832160</v>
      </c>
      <c r="I10" s="64">
        <f>I11</f>
        <v>832160</v>
      </c>
      <c r="J10" s="64">
        <f>J11</f>
        <v>412354.47000000003</v>
      </c>
      <c r="K10" s="68">
        <f t="shared" ref="K10:K21" si="0">(J10*100)/G10</f>
        <v>104.64454320341503</v>
      </c>
      <c r="L10" s="68">
        <f t="shared" ref="L10:L21" si="1">(J10*100)/I10</f>
        <v>49.552306046914055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G12+G15+G18</f>
        <v>394052.53</v>
      </c>
      <c r="H11" s="64">
        <f>H12+H15+H18</f>
        <v>832160</v>
      </c>
      <c r="I11" s="64">
        <f>I12+I15+I18</f>
        <v>832160</v>
      </c>
      <c r="J11" s="64">
        <f>J12+J15+J18</f>
        <v>412354.47000000003</v>
      </c>
      <c r="K11" s="64">
        <f t="shared" si="0"/>
        <v>104.64454320341503</v>
      </c>
      <c r="L11" s="64">
        <f t="shared" si="1"/>
        <v>49.552306046914055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1.03</v>
      </c>
      <c r="H12" s="64">
        <f t="shared" si="2"/>
        <v>10</v>
      </c>
      <c r="I12" s="64">
        <f t="shared" si="2"/>
        <v>10</v>
      </c>
      <c r="J12" s="64">
        <f t="shared" si="2"/>
        <v>1.7</v>
      </c>
      <c r="K12" s="64">
        <f t="shared" si="0"/>
        <v>165.04854368932038</v>
      </c>
      <c r="L12" s="64">
        <f t="shared" si="1"/>
        <v>17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1.03</v>
      </c>
      <c r="H13" s="64">
        <f t="shared" si="2"/>
        <v>10</v>
      </c>
      <c r="I13" s="64">
        <f t="shared" si="2"/>
        <v>10</v>
      </c>
      <c r="J13" s="64">
        <f t="shared" si="2"/>
        <v>1.7</v>
      </c>
      <c r="K13" s="64">
        <f t="shared" si="0"/>
        <v>165.04854368932038</v>
      </c>
      <c r="L13" s="64">
        <f t="shared" si="1"/>
        <v>17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1.03</v>
      </c>
      <c r="H14" s="65">
        <v>10</v>
      </c>
      <c r="I14" s="65">
        <v>10</v>
      </c>
      <c r="J14" s="65">
        <v>1.7</v>
      </c>
      <c r="K14" s="65">
        <f t="shared" si="0"/>
        <v>165.04854368932038</v>
      </c>
      <c r="L14" s="65">
        <f t="shared" si="1"/>
        <v>17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 t="shared" ref="G15:J16" si="3">G16</f>
        <v>0</v>
      </c>
      <c r="H15" s="64">
        <f t="shared" si="3"/>
        <v>40</v>
      </c>
      <c r="I15" s="64">
        <f t="shared" si="3"/>
        <v>40</v>
      </c>
      <c r="J15" s="64">
        <f t="shared" si="3"/>
        <v>0</v>
      </c>
      <c r="K15" s="64" t="e">
        <f t="shared" si="0"/>
        <v>#DIV/0!</v>
      </c>
      <c r="L15" s="64">
        <f t="shared" si="1"/>
        <v>0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 t="shared" si="3"/>
        <v>0</v>
      </c>
      <c r="H16" s="64">
        <f t="shared" si="3"/>
        <v>40</v>
      </c>
      <c r="I16" s="64">
        <f t="shared" si="3"/>
        <v>40</v>
      </c>
      <c r="J16" s="64">
        <f t="shared" si="3"/>
        <v>0</v>
      </c>
      <c r="K16" s="64" t="e">
        <f t="shared" si="0"/>
        <v>#DIV/0!</v>
      </c>
      <c r="L16" s="64">
        <f t="shared" si="1"/>
        <v>0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0</v>
      </c>
      <c r="H17" s="65">
        <v>40</v>
      </c>
      <c r="I17" s="65">
        <v>40</v>
      </c>
      <c r="J17" s="65">
        <v>0</v>
      </c>
      <c r="K17" s="65" t="e">
        <f t="shared" si="0"/>
        <v>#DIV/0!</v>
      </c>
      <c r="L17" s="65">
        <f t="shared" si="1"/>
        <v>0</v>
      </c>
    </row>
    <row r="18" spans="2:12" x14ac:dyDescent="0.25">
      <c r="B18" s="64"/>
      <c r="C18" s="64" t="s">
        <v>64</v>
      </c>
      <c r="D18" s="64"/>
      <c r="E18" s="64"/>
      <c r="F18" s="64" t="s">
        <v>65</v>
      </c>
      <c r="G18" s="64">
        <f>G19</f>
        <v>394051.5</v>
      </c>
      <c r="H18" s="64">
        <f>H19</f>
        <v>832110</v>
      </c>
      <c r="I18" s="64">
        <f>I19</f>
        <v>832110</v>
      </c>
      <c r="J18" s="64">
        <f>J19</f>
        <v>412352.77</v>
      </c>
      <c r="K18" s="64">
        <f t="shared" si="0"/>
        <v>104.64438531511745</v>
      </c>
      <c r="L18" s="64">
        <f t="shared" si="1"/>
        <v>49.555079256348321</v>
      </c>
    </row>
    <row r="19" spans="2:12" x14ac:dyDescent="0.25">
      <c r="B19" s="64"/>
      <c r="C19" s="64"/>
      <c r="D19" s="64" t="s">
        <v>66</v>
      </c>
      <c r="E19" s="64"/>
      <c r="F19" s="64" t="s">
        <v>67</v>
      </c>
      <c r="G19" s="64">
        <f>G20+G21</f>
        <v>394051.5</v>
      </c>
      <c r="H19" s="64">
        <f>H20+H21</f>
        <v>832110</v>
      </c>
      <c r="I19" s="64">
        <f>I20+I21</f>
        <v>832110</v>
      </c>
      <c r="J19" s="64">
        <f>J20+J21</f>
        <v>412352.77</v>
      </c>
      <c r="K19" s="64">
        <f t="shared" si="0"/>
        <v>104.64438531511745</v>
      </c>
      <c r="L19" s="64">
        <f t="shared" si="1"/>
        <v>49.555079256348321</v>
      </c>
    </row>
    <row r="20" spans="2:12" x14ac:dyDescent="0.25">
      <c r="B20" s="65"/>
      <c r="C20" s="65"/>
      <c r="D20" s="65"/>
      <c r="E20" s="65" t="s">
        <v>68</v>
      </c>
      <c r="F20" s="65" t="s">
        <v>69</v>
      </c>
      <c r="G20" s="65">
        <v>392199.3</v>
      </c>
      <c r="H20" s="65">
        <v>827110</v>
      </c>
      <c r="I20" s="65">
        <v>827110</v>
      </c>
      <c r="J20" s="65">
        <v>410445.18</v>
      </c>
      <c r="K20" s="65">
        <f t="shared" si="0"/>
        <v>104.6521959626139</v>
      </c>
      <c r="L20" s="65">
        <f t="shared" si="1"/>
        <v>49.624013734569765</v>
      </c>
    </row>
    <row r="21" spans="2:12" x14ac:dyDescent="0.25">
      <c r="B21" s="65"/>
      <c r="C21" s="65"/>
      <c r="D21" s="65"/>
      <c r="E21" s="65" t="s">
        <v>70</v>
      </c>
      <c r="F21" s="65" t="s">
        <v>71</v>
      </c>
      <c r="G21" s="65">
        <v>1852.2</v>
      </c>
      <c r="H21" s="65">
        <v>5000</v>
      </c>
      <c r="I21" s="65">
        <v>5000</v>
      </c>
      <c r="J21" s="65">
        <v>1907.59</v>
      </c>
      <c r="K21" s="65">
        <f t="shared" si="0"/>
        <v>102.99049778641616</v>
      </c>
      <c r="L21" s="65">
        <f t="shared" si="1"/>
        <v>38.151800000000001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4" t="s">
        <v>3</v>
      </c>
      <c r="C24" s="115"/>
      <c r="D24" s="115"/>
      <c r="E24" s="115"/>
      <c r="F24" s="116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4"/>
      <c r="C26" s="65"/>
      <c r="D26" s="66"/>
      <c r="E26" s="67"/>
      <c r="F26" s="8" t="s">
        <v>21</v>
      </c>
      <c r="G26" s="64">
        <f>G27+G64</f>
        <v>394051.49999999994</v>
      </c>
      <c r="H26" s="64">
        <f>H27+H64</f>
        <v>832160</v>
      </c>
      <c r="I26" s="64">
        <f>I27+I64</f>
        <v>832160</v>
      </c>
      <c r="J26" s="64">
        <f>J27+J64</f>
        <v>412354.47000000003</v>
      </c>
      <c r="K26" s="69">
        <f t="shared" ref="K26:K69" si="4">(J26*100)/G26</f>
        <v>104.64481673080805</v>
      </c>
      <c r="L26" s="69">
        <f t="shared" ref="L26:L69" si="5">(J26*100)/I26</f>
        <v>49.552306046914055</v>
      </c>
    </row>
    <row r="27" spans="2:12" x14ac:dyDescent="0.25">
      <c r="B27" s="64" t="s">
        <v>72</v>
      </c>
      <c r="C27" s="64"/>
      <c r="D27" s="64"/>
      <c r="E27" s="64"/>
      <c r="F27" s="64" t="s">
        <v>73</v>
      </c>
      <c r="G27" s="64">
        <f>G28+G35+G58</f>
        <v>392199.29999999993</v>
      </c>
      <c r="H27" s="64">
        <f>H28+H35+H58</f>
        <v>827160</v>
      </c>
      <c r="I27" s="64">
        <f>I28+I35+I58</f>
        <v>827160</v>
      </c>
      <c r="J27" s="64">
        <f>J28+J35+J58</f>
        <v>410446.88</v>
      </c>
      <c r="K27" s="64">
        <f t="shared" si="4"/>
        <v>104.65262941570779</v>
      </c>
      <c r="L27" s="64">
        <f t="shared" si="5"/>
        <v>49.621219594757967</v>
      </c>
    </row>
    <row r="28" spans="2:12" x14ac:dyDescent="0.25">
      <c r="B28" s="64"/>
      <c r="C28" s="64" t="s">
        <v>74</v>
      </c>
      <c r="D28" s="64"/>
      <c r="E28" s="64"/>
      <c r="F28" s="64" t="s">
        <v>75</v>
      </c>
      <c r="G28" s="64">
        <f>G29+G31+G33</f>
        <v>337481.58999999997</v>
      </c>
      <c r="H28" s="64">
        <f>H29+H31+H33</f>
        <v>693360</v>
      </c>
      <c r="I28" s="64">
        <f>I29+I31+I33</f>
        <v>693360</v>
      </c>
      <c r="J28" s="64">
        <f>J29+J31+J33</f>
        <v>363110.59</v>
      </c>
      <c r="K28" s="64">
        <f t="shared" si="4"/>
        <v>107.59419202688953</v>
      </c>
      <c r="L28" s="64">
        <f t="shared" si="5"/>
        <v>52.369705492096458</v>
      </c>
    </row>
    <row r="29" spans="2:12" x14ac:dyDescent="0.25">
      <c r="B29" s="64"/>
      <c r="C29" s="64"/>
      <c r="D29" s="64" t="s">
        <v>76</v>
      </c>
      <c r="E29" s="64"/>
      <c r="F29" s="64" t="s">
        <v>77</v>
      </c>
      <c r="G29" s="64">
        <f>G30</f>
        <v>280797.18</v>
      </c>
      <c r="H29" s="64">
        <f>H30</f>
        <v>584360</v>
      </c>
      <c r="I29" s="64">
        <f>I30</f>
        <v>584360</v>
      </c>
      <c r="J29" s="64">
        <f>J30</f>
        <v>303750.33</v>
      </c>
      <c r="K29" s="64">
        <f t="shared" si="4"/>
        <v>108.17428081008507</v>
      </c>
      <c r="L29" s="64">
        <f t="shared" si="5"/>
        <v>51.980000342254776</v>
      </c>
    </row>
    <row r="30" spans="2:12" x14ac:dyDescent="0.25">
      <c r="B30" s="65"/>
      <c r="C30" s="65"/>
      <c r="D30" s="65"/>
      <c r="E30" s="65" t="s">
        <v>78</v>
      </c>
      <c r="F30" s="65" t="s">
        <v>79</v>
      </c>
      <c r="G30" s="65">
        <v>280797.18</v>
      </c>
      <c r="H30" s="65">
        <v>584360</v>
      </c>
      <c r="I30" s="65">
        <v>584360</v>
      </c>
      <c r="J30" s="65">
        <v>303750.33</v>
      </c>
      <c r="K30" s="65">
        <f t="shared" si="4"/>
        <v>108.17428081008507</v>
      </c>
      <c r="L30" s="65">
        <f t="shared" si="5"/>
        <v>51.980000342254776</v>
      </c>
    </row>
    <row r="31" spans="2:12" x14ac:dyDescent="0.25">
      <c r="B31" s="64"/>
      <c r="C31" s="64"/>
      <c r="D31" s="64" t="s">
        <v>80</v>
      </c>
      <c r="E31" s="64"/>
      <c r="F31" s="64" t="s">
        <v>81</v>
      </c>
      <c r="G31" s="64">
        <f>G32</f>
        <v>10335.66</v>
      </c>
      <c r="H31" s="64">
        <f>H32</f>
        <v>22000</v>
      </c>
      <c r="I31" s="64">
        <f>I32</f>
        <v>22000</v>
      </c>
      <c r="J31" s="64">
        <f>J32</f>
        <v>9241.44</v>
      </c>
      <c r="K31" s="64">
        <f t="shared" si="4"/>
        <v>89.413157940566933</v>
      </c>
      <c r="L31" s="64">
        <f t="shared" si="5"/>
        <v>42.006545454545453</v>
      </c>
    </row>
    <row r="32" spans="2:12" x14ac:dyDescent="0.25">
      <c r="B32" s="65"/>
      <c r="C32" s="65"/>
      <c r="D32" s="65"/>
      <c r="E32" s="65" t="s">
        <v>82</v>
      </c>
      <c r="F32" s="65" t="s">
        <v>81</v>
      </c>
      <c r="G32" s="65">
        <v>10335.66</v>
      </c>
      <c r="H32" s="65">
        <v>22000</v>
      </c>
      <c r="I32" s="65">
        <v>22000</v>
      </c>
      <c r="J32" s="65">
        <v>9241.44</v>
      </c>
      <c r="K32" s="65">
        <f t="shared" si="4"/>
        <v>89.413157940566933</v>
      </c>
      <c r="L32" s="65">
        <f t="shared" si="5"/>
        <v>42.006545454545453</v>
      </c>
    </row>
    <row r="33" spans="2:12" x14ac:dyDescent="0.25">
      <c r="B33" s="64"/>
      <c r="C33" s="64"/>
      <c r="D33" s="64" t="s">
        <v>83</v>
      </c>
      <c r="E33" s="64"/>
      <c r="F33" s="64" t="s">
        <v>84</v>
      </c>
      <c r="G33" s="64">
        <f>G34</f>
        <v>46348.75</v>
      </c>
      <c r="H33" s="64">
        <f>H34</f>
        <v>87000</v>
      </c>
      <c r="I33" s="64">
        <f>I34</f>
        <v>87000</v>
      </c>
      <c r="J33" s="64">
        <f>J34</f>
        <v>50118.82</v>
      </c>
      <c r="K33" s="64">
        <f t="shared" si="4"/>
        <v>108.13413522479031</v>
      </c>
      <c r="L33" s="64">
        <f t="shared" si="5"/>
        <v>57.607839080459769</v>
      </c>
    </row>
    <row r="34" spans="2:12" x14ac:dyDescent="0.25">
      <c r="B34" s="65"/>
      <c r="C34" s="65"/>
      <c r="D34" s="65"/>
      <c r="E34" s="65" t="s">
        <v>85</v>
      </c>
      <c r="F34" s="65" t="s">
        <v>86</v>
      </c>
      <c r="G34" s="65">
        <v>46348.75</v>
      </c>
      <c r="H34" s="65">
        <v>87000</v>
      </c>
      <c r="I34" s="65">
        <v>87000</v>
      </c>
      <c r="J34" s="65">
        <v>50118.82</v>
      </c>
      <c r="K34" s="65">
        <f t="shared" si="4"/>
        <v>108.13413522479031</v>
      </c>
      <c r="L34" s="65">
        <f t="shared" si="5"/>
        <v>57.607839080459769</v>
      </c>
    </row>
    <row r="35" spans="2:12" x14ac:dyDescent="0.25">
      <c r="B35" s="64"/>
      <c r="C35" s="64" t="s">
        <v>87</v>
      </c>
      <c r="D35" s="64"/>
      <c r="E35" s="64"/>
      <c r="F35" s="64" t="s">
        <v>88</v>
      </c>
      <c r="G35" s="64">
        <f>G36+G40+G45+G54</f>
        <v>54183.48</v>
      </c>
      <c r="H35" s="64">
        <f>H36+H40+H45+H54</f>
        <v>132650</v>
      </c>
      <c r="I35" s="64">
        <f>I36+I40+I45+I54</f>
        <v>132650</v>
      </c>
      <c r="J35" s="64">
        <f>J36+J40+J45+J54</f>
        <v>46647.5</v>
      </c>
      <c r="K35" s="64">
        <f t="shared" si="4"/>
        <v>86.0917386627806</v>
      </c>
      <c r="L35" s="64">
        <f t="shared" si="5"/>
        <v>35.165849981153414</v>
      </c>
    </row>
    <row r="36" spans="2:12" x14ac:dyDescent="0.25">
      <c r="B36" s="64"/>
      <c r="C36" s="64"/>
      <c r="D36" s="64" t="s">
        <v>89</v>
      </c>
      <c r="E36" s="64"/>
      <c r="F36" s="64" t="s">
        <v>90</v>
      </c>
      <c r="G36" s="64">
        <f>G37+G38+G39</f>
        <v>18322.78</v>
      </c>
      <c r="H36" s="64">
        <f>H37+H38+H39</f>
        <v>39000</v>
      </c>
      <c r="I36" s="64">
        <f>I37+I38+I39</f>
        <v>39000</v>
      </c>
      <c r="J36" s="64">
        <f>J37+J38+J39</f>
        <v>14912.619999999999</v>
      </c>
      <c r="K36" s="64">
        <f t="shared" si="4"/>
        <v>81.388413766906552</v>
      </c>
      <c r="L36" s="64">
        <f t="shared" si="5"/>
        <v>38.237487179487182</v>
      </c>
    </row>
    <row r="37" spans="2:12" x14ac:dyDescent="0.25">
      <c r="B37" s="65"/>
      <c r="C37" s="65"/>
      <c r="D37" s="65"/>
      <c r="E37" s="65" t="s">
        <v>91</v>
      </c>
      <c r="F37" s="65" t="s">
        <v>92</v>
      </c>
      <c r="G37" s="65">
        <v>3639.54</v>
      </c>
      <c r="H37" s="65">
        <v>5000</v>
      </c>
      <c r="I37" s="65">
        <v>5000</v>
      </c>
      <c r="J37" s="65">
        <v>1813.4</v>
      </c>
      <c r="K37" s="65">
        <f t="shared" si="4"/>
        <v>49.824977881820232</v>
      </c>
      <c r="L37" s="65">
        <f t="shared" si="5"/>
        <v>36.268000000000001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12229.49</v>
      </c>
      <c r="H38" s="65">
        <v>30000</v>
      </c>
      <c r="I38" s="65">
        <v>30000</v>
      </c>
      <c r="J38" s="65">
        <v>12399.22</v>
      </c>
      <c r="K38" s="65">
        <f t="shared" si="4"/>
        <v>101.38787471922377</v>
      </c>
      <c r="L38" s="65">
        <f t="shared" si="5"/>
        <v>41.330733333333335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2453.75</v>
      </c>
      <c r="H39" s="65">
        <v>4000</v>
      </c>
      <c r="I39" s="65">
        <v>4000</v>
      </c>
      <c r="J39" s="65">
        <v>700</v>
      </c>
      <c r="K39" s="65">
        <f t="shared" si="4"/>
        <v>28.527763627101375</v>
      </c>
      <c r="L39" s="65">
        <f t="shared" si="5"/>
        <v>17.5</v>
      </c>
    </row>
    <row r="40" spans="2:12" x14ac:dyDescent="0.25">
      <c r="B40" s="64"/>
      <c r="C40" s="64"/>
      <c r="D40" s="64" t="s">
        <v>97</v>
      </c>
      <c r="E40" s="64"/>
      <c r="F40" s="64" t="s">
        <v>98</v>
      </c>
      <c r="G40" s="64">
        <f>G41+G42+G43+G44</f>
        <v>14396.93</v>
      </c>
      <c r="H40" s="64">
        <f>H41+H42+H43+H44</f>
        <v>44540</v>
      </c>
      <c r="I40" s="64">
        <f>I41+I42+I43+I44</f>
        <v>44540</v>
      </c>
      <c r="J40" s="64">
        <f>J41+J42+J43+J44</f>
        <v>15308.63</v>
      </c>
      <c r="K40" s="64">
        <f t="shared" si="4"/>
        <v>106.33260007515491</v>
      </c>
      <c r="L40" s="64">
        <f t="shared" si="5"/>
        <v>34.370520880107769</v>
      </c>
    </row>
    <row r="41" spans="2:12" x14ac:dyDescent="0.25">
      <c r="B41" s="65"/>
      <c r="C41" s="65"/>
      <c r="D41" s="65"/>
      <c r="E41" s="65" t="s">
        <v>99</v>
      </c>
      <c r="F41" s="65" t="s">
        <v>100</v>
      </c>
      <c r="G41" s="65">
        <v>6202.42</v>
      </c>
      <c r="H41" s="65">
        <v>11040</v>
      </c>
      <c r="I41" s="65">
        <v>11040</v>
      </c>
      <c r="J41" s="65">
        <v>4636.3999999999996</v>
      </c>
      <c r="K41" s="65">
        <f t="shared" si="4"/>
        <v>74.751467975403145</v>
      </c>
      <c r="L41" s="65">
        <f t="shared" si="5"/>
        <v>41.996376811594203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7702.76</v>
      </c>
      <c r="H42" s="65">
        <v>30000</v>
      </c>
      <c r="I42" s="65">
        <v>30000</v>
      </c>
      <c r="J42" s="65">
        <v>10672.23</v>
      </c>
      <c r="K42" s="65">
        <f t="shared" si="4"/>
        <v>138.5507272717831</v>
      </c>
      <c r="L42" s="65">
        <f t="shared" si="5"/>
        <v>35.574100000000001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189.76</v>
      </c>
      <c r="H43" s="65">
        <v>2000</v>
      </c>
      <c r="I43" s="65">
        <v>2000</v>
      </c>
      <c r="J43" s="65">
        <v>0</v>
      </c>
      <c r="K43" s="65">
        <f t="shared" si="4"/>
        <v>0</v>
      </c>
      <c r="L43" s="65">
        <f t="shared" si="5"/>
        <v>0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301.99</v>
      </c>
      <c r="H44" s="65">
        <v>1500</v>
      </c>
      <c r="I44" s="65">
        <v>1500</v>
      </c>
      <c r="J44" s="65">
        <v>0</v>
      </c>
      <c r="K44" s="65">
        <f t="shared" si="4"/>
        <v>0</v>
      </c>
      <c r="L44" s="65">
        <f t="shared" si="5"/>
        <v>0</v>
      </c>
    </row>
    <row r="45" spans="2:12" x14ac:dyDescent="0.25">
      <c r="B45" s="64"/>
      <c r="C45" s="64"/>
      <c r="D45" s="64" t="s">
        <v>107</v>
      </c>
      <c r="E45" s="64"/>
      <c r="F45" s="64" t="s">
        <v>108</v>
      </c>
      <c r="G45" s="64">
        <f>G46+G47+G48+G49+G50+G51+G52+G53</f>
        <v>20089.2</v>
      </c>
      <c r="H45" s="64">
        <f>H46+H47+H48+H49+H50+H51+H52+H53</f>
        <v>47110</v>
      </c>
      <c r="I45" s="64">
        <f>I46+I47+I48+I49+I50+I51+I52+I53</f>
        <v>47110</v>
      </c>
      <c r="J45" s="64">
        <f>J46+J47+J48+J49+J50+J51+J52+J53</f>
        <v>15677.900000000001</v>
      </c>
      <c r="K45" s="64">
        <f t="shared" si="4"/>
        <v>78.041435199012398</v>
      </c>
      <c r="L45" s="64">
        <f t="shared" si="5"/>
        <v>33.279346210995541</v>
      </c>
    </row>
    <row r="46" spans="2:12" x14ac:dyDescent="0.25">
      <c r="B46" s="65"/>
      <c r="C46" s="65"/>
      <c r="D46" s="65"/>
      <c r="E46" s="65" t="s">
        <v>109</v>
      </c>
      <c r="F46" s="65" t="s">
        <v>110</v>
      </c>
      <c r="G46" s="65">
        <v>9942.49</v>
      </c>
      <c r="H46" s="65">
        <v>21000</v>
      </c>
      <c r="I46" s="65">
        <v>21000</v>
      </c>
      <c r="J46" s="65">
        <v>8717.93</v>
      </c>
      <c r="K46" s="65">
        <f t="shared" si="4"/>
        <v>87.683568200722362</v>
      </c>
      <c r="L46" s="65">
        <f t="shared" si="5"/>
        <v>41.513952380952382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4938.6400000000003</v>
      </c>
      <c r="H47" s="65">
        <v>10010</v>
      </c>
      <c r="I47" s="65">
        <v>10010</v>
      </c>
      <c r="J47" s="65">
        <v>1734</v>
      </c>
      <c r="K47" s="65">
        <f t="shared" si="4"/>
        <v>35.110880728297666</v>
      </c>
      <c r="L47" s="65">
        <f t="shared" si="5"/>
        <v>17.322677322677322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0</v>
      </c>
      <c r="H48" s="65">
        <v>800</v>
      </c>
      <c r="I48" s="65">
        <v>800</v>
      </c>
      <c r="J48" s="65">
        <v>0</v>
      </c>
      <c r="K48" s="65" t="e">
        <f t="shared" si="4"/>
        <v>#DIV/0!</v>
      </c>
      <c r="L48" s="65">
        <f t="shared" si="5"/>
        <v>0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1194.06</v>
      </c>
      <c r="H49" s="65">
        <v>3000</v>
      </c>
      <c r="I49" s="65">
        <v>3000</v>
      </c>
      <c r="J49" s="65">
        <v>1482.26</v>
      </c>
      <c r="K49" s="65">
        <f t="shared" si="4"/>
        <v>124.13614056245081</v>
      </c>
      <c r="L49" s="65">
        <f t="shared" si="5"/>
        <v>49.408666666666669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1407.92</v>
      </c>
      <c r="H50" s="65">
        <v>4000</v>
      </c>
      <c r="I50" s="65">
        <v>4000</v>
      </c>
      <c r="J50" s="65">
        <v>1182.77</v>
      </c>
      <c r="K50" s="65">
        <f t="shared" si="4"/>
        <v>84.008324336610031</v>
      </c>
      <c r="L50" s="65">
        <f t="shared" si="5"/>
        <v>29.56925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0</v>
      </c>
      <c r="H51" s="65">
        <v>1000</v>
      </c>
      <c r="I51" s="65">
        <v>1000</v>
      </c>
      <c r="J51" s="65">
        <v>0</v>
      </c>
      <c r="K51" s="65" t="e">
        <f t="shared" si="4"/>
        <v>#DIV/0!</v>
      </c>
      <c r="L51" s="65">
        <f t="shared" si="5"/>
        <v>0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0</v>
      </c>
      <c r="H52" s="65">
        <v>300</v>
      </c>
      <c r="I52" s="65">
        <v>300</v>
      </c>
      <c r="J52" s="65">
        <v>0</v>
      </c>
      <c r="K52" s="65" t="e">
        <f t="shared" si="4"/>
        <v>#DIV/0!</v>
      </c>
      <c r="L52" s="65">
        <f t="shared" si="5"/>
        <v>0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2606.09</v>
      </c>
      <c r="H53" s="65">
        <v>7000</v>
      </c>
      <c r="I53" s="65">
        <v>7000</v>
      </c>
      <c r="J53" s="65">
        <v>2560.94</v>
      </c>
      <c r="K53" s="65">
        <f t="shared" si="4"/>
        <v>98.267519540767964</v>
      </c>
      <c r="L53" s="65">
        <f t="shared" si="5"/>
        <v>36.584857142857146</v>
      </c>
    </row>
    <row r="54" spans="2:12" x14ac:dyDescent="0.25">
      <c r="B54" s="64"/>
      <c r="C54" s="64"/>
      <c r="D54" s="64" t="s">
        <v>125</v>
      </c>
      <c r="E54" s="64"/>
      <c r="F54" s="64" t="s">
        <v>126</v>
      </c>
      <c r="G54" s="64">
        <f>G55+G56+G57</f>
        <v>1374.57</v>
      </c>
      <c r="H54" s="64">
        <f>H55+H56+H57</f>
        <v>2000</v>
      </c>
      <c r="I54" s="64">
        <f>I55+I56+I57</f>
        <v>2000</v>
      </c>
      <c r="J54" s="64">
        <f>J55+J56+J57</f>
        <v>748.35</v>
      </c>
      <c r="K54" s="64">
        <f t="shared" si="4"/>
        <v>54.442480193806063</v>
      </c>
      <c r="L54" s="64">
        <f t="shared" si="5"/>
        <v>37.417499999999997</v>
      </c>
    </row>
    <row r="55" spans="2:12" x14ac:dyDescent="0.25">
      <c r="B55" s="65"/>
      <c r="C55" s="65"/>
      <c r="D55" s="65"/>
      <c r="E55" s="65" t="s">
        <v>127</v>
      </c>
      <c r="F55" s="65" t="s">
        <v>128</v>
      </c>
      <c r="G55" s="65">
        <v>700</v>
      </c>
      <c r="H55" s="65">
        <v>800</v>
      </c>
      <c r="I55" s="65">
        <v>800</v>
      </c>
      <c r="J55" s="65">
        <v>587.1</v>
      </c>
      <c r="K55" s="65">
        <f t="shared" si="4"/>
        <v>83.871428571428567</v>
      </c>
      <c r="L55" s="65">
        <f t="shared" si="5"/>
        <v>73.387500000000003</v>
      </c>
    </row>
    <row r="56" spans="2:12" x14ac:dyDescent="0.25">
      <c r="B56" s="65"/>
      <c r="C56" s="65"/>
      <c r="D56" s="65"/>
      <c r="E56" s="65" t="s">
        <v>129</v>
      </c>
      <c r="F56" s="65" t="s">
        <v>130</v>
      </c>
      <c r="G56" s="65">
        <v>334.1</v>
      </c>
      <c r="H56" s="65">
        <v>800</v>
      </c>
      <c r="I56" s="65">
        <v>800</v>
      </c>
      <c r="J56" s="65">
        <v>0</v>
      </c>
      <c r="K56" s="65">
        <f t="shared" si="4"/>
        <v>0</v>
      </c>
      <c r="L56" s="65">
        <f t="shared" si="5"/>
        <v>0</v>
      </c>
    </row>
    <row r="57" spans="2:12" x14ac:dyDescent="0.25">
      <c r="B57" s="65"/>
      <c r="C57" s="65"/>
      <c r="D57" s="65"/>
      <c r="E57" s="65" t="s">
        <v>131</v>
      </c>
      <c r="F57" s="65" t="s">
        <v>126</v>
      </c>
      <c r="G57" s="65">
        <v>340.47</v>
      </c>
      <c r="H57" s="65">
        <v>400</v>
      </c>
      <c r="I57" s="65">
        <v>400</v>
      </c>
      <c r="J57" s="65">
        <v>161.25</v>
      </c>
      <c r="K57" s="65">
        <f t="shared" si="4"/>
        <v>47.361000969248387</v>
      </c>
      <c r="L57" s="65">
        <f t="shared" si="5"/>
        <v>40.3125</v>
      </c>
    </row>
    <row r="58" spans="2:12" x14ac:dyDescent="0.25">
      <c r="B58" s="64"/>
      <c r="C58" s="64" t="s">
        <v>132</v>
      </c>
      <c r="D58" s="64"/>
      <c r="E58" s="64"/>
      <c r="F58" s="64" t="s">
        <v>133</v>
      </c>
      <c r="G58" s="64">
        <f>G59+G61</f>
        <v>534.23</v>
      </c>
      <c r="H58" s="64">
        <f>H59+H61</f>
        <v>1150</v>
      </c>
      <c r="I58" s="64">
        <f>I59+I61</f>
        <v>1150</v>
      </c>
      <c r="J58" s="64">
        <f>J59+J61</f>
        <v>688.79000000000008</v>
      </c>
      <c r="K58" s="64">
        <f t="shared" si="4"/>
        <v>128.93135915242499</v>
      </c>
      <c r="L58" s="64">
        <f t="shared" si="5"/>
        <v>59.89478260869565</v>
      </c>
    </row>
    <row r="59" spans="2:12" x14ac:dyDescent="0.25">
      <c r="B59" s="64"/>
      <c r="C59" s="64"/>
      <c r="D59" s="64" t="s">
        <v>134</v>
      </c>
      <c r="E59" s="64"/>
      <c r="F59" s="64" t="s">
        <v>135</v>
      </c>
      <c r="G59" s="64">
        <f>G60</f>
        <v>134.22999999999999</v>
      </c>
      <c r="H59" s="64">
        <f>H60</f>
        <v>150</v>
      </c>
      <c r="I59" s="64">
        <f>I60</f>
        <v>150</v>
      </c>
      <c r="J59" s="64">
        <f>J60</f>
        <v>78.83</v>
      </c>
      <c r="K59" s="64">
        <f t="shared" si="4"/>
        <v>58.727557177978099</v>
      </c>
      <c r="L59" s="64">
        <f t="shared" si="5"/>
        <v>52.553333333333335</v>
      </c>
    </row>
    <row r="60" spans="2:12" x14ac:dyDescent="0.25">
      <c r="B60" s="65"/>
      <c r="C60" s="65"/>
      <c r="D60" s="65"/>
      <c r="E60" s="65" t="s">
        <v>136</v>
      </c>
      <c r="F60" s="65" t="s">
        <v>137</v>
      </c>
      <c r="G60" s="65">
        <v>134.22999999999999</v>
      </c>
      <c r="H60" s="65">
        <v>150</v>
      </c>
      <c r="I60" s="65">
        <v>150</v>
      </c>
      <c r="J60" s="65">
        <v>78.83</v>
      </c>
      <c r="K60" s="65">
        <f t="shared" si="4"/>
        <v>58.727557177978099</v>
      </c>
      <c r="L60" s="65">
        <f t="shared" si="5"/>
        <v>52.553333333333335</v>
      </c>
    </row>
    <row r="61" spans="2:12" x14ac:dyDescent="0.25">
      <c r="B61" s="64"/>
      <c r="C61" s="64"/>
      <c r="D61" s="64" t="s">
        <v>138</v>
      </c>
      <c r="E61" s="64"/>
      <c r="F61" s="64" t="s">
        <v>139</v>
      </c>
      <c r="G61" s="64">
        <f>G62+G63</f>
        <v>400</v>
      </c>
      <c r="H61" s="64">
        <f>H62+H63</f>
        <v>1000</v>
      </c>
      <c r="I61" s="64">
        <f>I62+I63</f>
        <v>1000</v>
      </c>
      <c r="J61" s="64">
        <f>J62+J63</f>
        <v>609.96</v>
      </c>
      <c r="K61" s="64">
        <f t="shared" si="4"/>
        <v>152.49</v>
      </c>
      <c r="L61" s="64">
        <f t="shared" si="5"/>
        <v>60.996000000000002</v>
      </c>
    </row>
    <row r="62" spans="2:12" x14ac:dyDescent="0.25">
      <c r="B62" s="65"/>
      <c r="C62" s="65"/>
      <c r="D62" s="65"/>
      <c r="E62" s="65" t="s">
        <v>140</v>
      </c>
      <c r="F62" s="65" t="s">
        <v>141</v>
      </c>
      <c r="G62" s="65">
        <v>400</v>
      </c>
      <c r="H62" s="65">
        <v>900</v>
      </c>
      <c r="I62" s="65">
        <v>900</v>
      </c>
      <c r="J62" s="65">
        <v>600</v>
      </c>
      <c r="K62" s="65">
        <f t="shared" si="4"/>
        <v>150</v>
      </c>
      <c r="L62" s="65">
        <f t="shared" si="5"/>
        <v>66.666666666666671</v>
      </c>
    </row>
    <row r="63" spans="2:12" x14ac:dyDescent="0.25">
      <c r="B63" s="65"/>
      <c r="C63" s="65"/>
      <c r="D63" s="65"/>
      <c r="E63" s="65" t="s">
        <v>142</v>
      </c>
      <c r="F63" s="65" t="s">
        <v>143</v>
      </c>
      <c r="G63" s="65">
        <v>0</v>
      </c>
      <c r="H63" s="65">
        <v>100</v>
      </c>
      <c r="I63" s="65">
        <v>100</v>
      </c>
      <c r="J63" s="65">
        <v>9.9600000000000009</v>
      </c>
      <c r="K63" s="65" t="e">
        <f t="shared" si="4"/>
        <v>#DIV/0!</v>
      </c>
      <c r="L63" s="65">
        <f t="shared" si="5"/>
        <v>9.9600000000000009</v>
      </c>
    </row>
    <row r="64" spans="2:12" x14ac:dyDescent="0.25">
      <c r="B64" s="64" t="s">
        <v>144</v>
      </c>
      <c r="C64" s="64"/>
      <c r="D64" s="64"/>
      <c r="E64" s="64"/>
      <c r="F64" s="64" t="s">
        <v>145</v>
      </c>
      <c r="G64" s="64">
        <f>G65</f>
        <v>1852.2</v>
      </c>
      <c r="H64" s="64">
        <f>H65</f>
        <v>5000</v>
      </c>
      <c r="I64" s="64">
        <f>I65</f>
        <v>5000</v>
      </c>
      <c r="J64" s="64">
        <f>J65</f>
        <v>1907.59</v>
      </c>
      <c r="K64" s="64">
        <f t="shared" si="4"/>
        <v>102.99049778641616</v>
      </c>
      <c r="L64" s="64">
        <f t="shared" si="5"/>
        <v>38.151800000000001</v>
      </c>
    </row>
    <row r="65" spans="2:12" x14ac:dyDescent="0.25">
      <c r="B65" s="64"/>
      <c r="C65" s="64" t="s">
        <v>146</v>
      </c>
      <c r="D65" s="64"/>
      <c r="E65" s="64"/>
      <c r="F65" s="64" t="s">
        <v>147</v>
      </c>
      <c r="G65" s="64">
        <f>G66+G68</f>
        <v>1852.2</v>
      </c>
      <c r="H65" s="64">
        <f>H66+H68</f>
        <v>5000</v>
      </c>
      <c r="I65" s="64">
        <f>I66+I68</f>
        <v>5000</v>
      </c>
      <c r="J65" s="64">
        <f>J66+J68</f>
        <v>1907.59</v>
      </c>
      <c r="K65" s="64">
        <f t="shared" si="4"/>
        <v>102.99049778641616</v>
      </c>
      <c r="L65" s="64">
        <f t="shared" si="5"/>
        <v>38.151800000000001</v>
      </c>
    </row>
    <row r="66" spans="2:12" x14ac:dyDescent="0.25">
      <c r="B66" s="64"/>
      <c r="C66" s="64"/>
      <c r="D66" s="64" t="s">
        <v>148</v>
      </c>
      <c r="E66" s="64"/>
      <c r="F66" s="64" t="s">
        <v>149</v>
      </c>
      <c r="G66" s="64">
        <f>G67</f>
        <v>0</v>
      </c>
      <c r="H66" s="64">
        <f>H67</f>
        <v>1000</v>
      </c>
      <c r="I66" s="64">
        <f>I67</f>
        <v>1000</v>
      </c>
      <c r="J66" s="64">
        <f>J67</f>
        <v>0</v>
      </c>
      <c r="K66" s="64" t="e">
        <f t="shared" si="4"/>
        <v>#DIV/0!</v>
      </c>
      <c r="L66" s="64">
        <f t="shared" si="5"/>
        <v>0</v>
      </c>
    </row>
    <row r="67" spans="2:12" x14ac:dyDescent="0.25">
      <c r="B67" s="65"/>
      <c r="C67" s="65"/>
      <c r="D67" s="65"/>
      <c r="E67" s="65" t="s">
        <v>150</v>
      </c>
      <c r="F67" s="65" t="s">
        <v>151</v>
      </c>
      <c r="G67" s="65">
        <v>0</v>
      </c>
      <c r="H67" s="65">
        <v>1000</v>
      </c>
      <c r="I67" s="65">
        <v>1000</v>
      </c>
      <c r="J67" s="65">
        <v>0</v>
      </c>
      <c r="K67" s="65" t="e">
        <f t="shared" si="4"/>
        <v>#DIV/0!</v>
      </c>
      <c r="L67" s="65">
        <f t="shared" si="5"/>
        <v>0</v>
      </c>
    </row>
    <row r="68" spans="2:12" x14ac:dyDescent="0.25">
      <c r="B68" s="64"/>
      <c r="C68" s="64"/>
      <c r="D68" s="64" t="s">
        <v>152</v>
      </c>
      <c r="E68" s="64"/>
      <c r="F68" s="64" t="s">
        <v>153</v>
      </c>
      <c r="G68" s="64">
        <f>G69</f>
        <v>1852.2</v>
      </c>
      <c r="H68" s="64">
        <f>H69</f>
        <v>4000</v>
      </c>
      <c r="I68" s="64">
        <f>I69</f>
        <v>4000</v>
      </c>
      <c r="J68" s="64">
        <f>J69</f>
        <v>1907.59</v>
      </c>
      <c r="K68" s="64">
        <f t="shared" si="4"/>
        <v>102.99049778641616</v>
      </c>
      <c r="L68" s="64">
        <f t="shared" si="5"/>
        <v>47.689749999999997</v>
      </c>
    </row>
    <row r="69" spans="2:12" x14ac:dyDescent="0.25">
      <c r="B69" s="65"/>
      <c r="C69" s="65"/>
      <c r="D69" s="65"/>
      <c r="E69" s="65" t="s">
        <v>154</v>
      </c>
      <c r="F69" s="65" t="s">
        <v>155</v>
      </c>
      <c r="G69" s="65">
        <v>1852.2</v>
      </c>
      <c r="H69" s="65">
        <v>4000</v>
      </c>
      <c r="I69" s="65">
        <v>4000</v>
      </c>
      <c r="J69" s="65">
        <v>1907.59</v>
      </c>
      <c r="K69" s="65">
        <f t="shared" si="4"/>
        <v>102.99049778641616</v>
      </c>
      <c r="L69" s="65">
        <f t="shared" si="5"/>
        <v>47.689749999999997</v>
      </c>
    </row>
    <row r="70" spans="2:12" x14ac:dyDescent="0.25">
      <c r="B70" s="64"/>
      <c r="C70" s="65"/>
      <c r="D70" s="66"/>
      <c r="E70" s="67"/>
      <c r="F70" s="8"/>
      <c r="G70" s="64"/>
      <c r="H70" s="64"/>
      <c r="I70" s="64"/>
      <c r="J70" s="64"/>
      <c r="K70" s="69"/>
      <c r="L70" s="69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C15" sqref="C15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3"/>
      <c r="D1" s="3"/>
      <c r="E1" s="3"/>
      <c r="F1" s="4"/>
      <c r="G1" s="4"/>
      <c r="H1" s="4"/>
    </row>
    <row r="2" spans="1:8" ht="15.75" customHeight="1" x14ac:dyDescent="0.25">
      <c r="B2" s="103" t="s">
        <v>16</v>
      </c>
      <c r="C2" s="103"/>
      <c r="D2" s="103"/>
      <c r="E2" s="103"/>
      <c r="F2" s="103"/>
      <c r="G2" s="103"/>
      <c r="H2" s="103"/>
    </row>
    <row r="3" spans="1:8" ht="18" x14ac:dyDescent="0.25">
      <c r="B3" s="60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8" t="s">
        <v>39</v>
      </c>
      <c r="C6" s="70">
        <f>C7+C9+C11</f>
        <v>394052.53</v>
      </c>
      <c r="D6" s="70">
        <f>D7+D9+D11</f>
        <v>832160</v>
      </c>
      <c r="E6" s="70">
        <f>E7+E9+E11</f>
        <v>832160</v>
      </c>
      <c r="F6" s="70">
        <f>F7+F9+F11</f>
        <v>412354.47000000003</v>
      </c>
      <c r="G6" s="71">
        <f t="shared" ref="G6:G19" si="0">(F6*100)/C6</f>
        <v>104.64454320341503</v>
      </c>
      <c r="H6" s="71">
        <f t="shared" ref="H6:H19" si="1">(F6*100)/E6</f>
        <v>49.552306046914055</v>
      </c>
    </row>
    <row r="7" spans="1:8" x14ac:dyDescent="0.25">
      <c r="A7"/>
      <c r="B7" s="8" t="s">
        <v>156</v>
      </c>
      <c r="C7" s="70">
        <f>C8</f>
        <v>394051.5</v>
      </c>
      <c r="D7" s="70">
        <f>D8</f>
        <v>832110</v>
      </c>
      <c r="E7" s="70">
        <f>E8</f>
        <v>832110</v>
      </c>
      <c r="F7" s="70">
        <f>F8</f>
        <v>412352.77</v>
      </c>
      <c r="G7" s="71">
        <f t="shared" si="0"/>
        <v>104.64438531511745</v>
      </c>
      <c r="H7" s="71">
        <f t="shared" si="1"/>
        <v>49.555079256348321</v>
      </c>
    </row>
    <row r="8" spans="1:8" x14ac:dyDescent="0.25">
      <c r="A8"/>
      <c r="B8" s="16" t="s">
        <v>157</v>
      </c>
      <c r="C8" s="72">
        <v>394051.5</v>
      </c>
      <c r="D8" s="72">
        <v>832110</v>
      </c>
      <c r="E8" s="72">
        <v>832110</v>
      </c>
      <c r="F8" s="73">
        <v>412352.77</v>
      </c>
      <c r="G8" s="69">
        <f t="shared" si="0"/>
        <v>104.64438531511745</v>
      </c>
      <c r="H8" s="69">
        <f t="shared" si="1"/>
        <v>49.555079256348321</v>
      </c>
    </row>
    <row r="9" spans="1:8" x14ac:dyDescent="0.25">
      <c r="A9"/>
      <c r="B9" s="8" t="s">
        <v>158</v>
      </c>
      <c r="C9" s="70">
        <f>C10</f>
        <v>0</v>
      </c>
      <c r="D9" s="70">
        <f>D10</f>
        <v>40</v>
      </c>
      <c r="E9" s="70">
        <f>E10</f>
        <v>40</v>
      </c>
      <c r="F9" s="70">
        <f>F10</f>
        <v>0</v>
      </c>
      <c r="G9" s="71" t="e">
        <f t="shared" si="0"/>
        <v>#DIV/0!</v>
      </c>
      <c r="H9" s="71">
        <f t="shared" si="1"/>
        <v>0</v>
      </c>
    </row>
    <row r="10" spans="1:8" x14ac:dyDescent="0.25">
      <c r="A10"/>
      <c r="B10" s="16" t="s">
        <v>159</v>
      </c>
      <c r="C10" s="72">
        <v>0</v>
      </c>
      <c r="D10" s="72">
        <v>40</v>
      </c>
      <c r="E10" s="72">
        <v>40</v>
      </c>
      <c r="F10" s="73">
        <v>0</v>
      </c>
      <c r="G10" s="69" t="e">
        <f t="shared" si="0"/>
        <v>#DIV/0!</v>
      </c>
      <c r="H10" s="69">
        <f t="shared" si="1"/>
        <v>0</v>
      </c>
    </row>
    <row r="11" spans="1:8" x14ac:dyDescent="0.25">
      <c r="A11"/>
      <c r="B11" s="8" t="s">
        <v>160</v>
      </c>
      <c r="C11" s="70">
        <f>C12</f>
        <v>1.03</v>
      </c>
      <c r="D11" s="70">
        <f>D12</f>
        <v>10</v>
      </c>
      <c r="E11" s="70">
        <f>E12</f>
        <v>10</v>
      </c>
      <c r="F11" s="70">
        <f>F12</f>
        <v>1.7</v>
      </c>
      <c r="G11" s="71">
        <f t="shared" si="0"/>
        <v>165.04854368932038</v>
      </c>
      <c r="H11" s="71">
        <f t="shared" si="1"/>
        <v>17</v>
      </c>
    </row>
    <row r="12" spans="1:8" x14ac:dyDescent="0.25">
      <c r="A12"/>
      <c r="B12" s="16" t="s">
        <v>161</v>
      </c>
      <c r="C12" s="72">
        <v>1.03</v>
      </c>
      <c r="D12" s="72">
        <v>10</v>
      </c>
      <c r="E12" s="72">
        <v>10</v>
      </c>
      <c r="F12" s="73">
        <v>1.7</v>
      </c>
      <c r="G12" s="69">
        <f t="shared" si="0"/>
        <v>165.04854368932038</v>
      </c>
      <c r="H12" s="69">
        <f t="shared" si="1"/>
        <v>17</v>
      </c>
    </row>
    <row r="13" spans="1:8" x14ac:dyDescent="0.25">
      <c r="B13" s="8" t="s">
        <v>32</v>
      </c>
      <c r="C13" s="74">
        <f>C14+C16+C18</f>
        <v>394051.5</v>
      </c>
      <c r="D13" s="74">
        <f>D14+D16+D18</f>
        <v>832160</v>
      </c>
      <c r="E13" s="74">
        <f>E14+E16+E18</f>
        <v>832160</v>
      </c>
      <c r="F13" s="74">
        <f>F14+F16+F18</f>
        <v>412354.47000000003</v>
      </c>
      <c r="G13" s="71">
        <f t="shared" si="0"/>
        <v>104.64481673080803</v>
      </c>
      <c r="H13" s="71">
        <f t="shared" si="1"/>
        <v>49.552306046914055</v>
      </c>
    </row>
    <row r="14" spans="1:8" x14ac:dyDescent="0.25">
      <c r="A14"/>
      <c r="B14" s="8" t="s">
        <v>156</v>
      </c>
      <c r="C14" s="74">
        <f>C15</f>
        <v>394051.5</v>
      </c>
      <c r="D14" s="74">
        <f>D15</f>
        <v>832110</v>
      </c>
      <c r="E14" s="74">
        <f>E15</f>
        <v>832110</v>
      </c>
      <c r="F14" s="74">
        <f>F15</f>
        <v>412352.77</v>
      </c>
      <c r="G14" s="71">
        <f t="shared" si="0"/>
        <v>104.64438531511745</v>
      </c>
      <c r="H14" s="71">
        <f t="shared" si="1"/>
        <v>49.555079256348321</v>
      </c>
    </row>
    <row r="15" spans="1:8" x14ac:dyDescent="0.25">
      <c r="A15"/>
      <c r="B15" s="16" t="s">
        <v>157</v>
      </c>
      <c r="C15" s="72">
        <v>394051.5</v>
      </c>
      <c r="D15" s="72">
        <v>832110</v>
      </c>
      <c r="E15" s="75">
        <v>832110</v>
      </c>
      <c r="F15" s="73">
        <v>412352.77</v>
      </c>
      <c r="G15" s="69">
        <f t="shared" si="0"/>
        <v>104.64438531511745</v>
      </c>
      <c r="H15" s="69">
        <f t="shared" si="1"/>
        <v>49.555079256348321</v>
      </c>
    </row>
    <row r="16" spans="1:8" x14ac:dyDescent="0.25">
      <c r="A16"/>
      <c r="B16" s="8" t="s">
        <v>158</v>
      </c>
      <c r="C16" s="74">
        <f>C17</f>
        <v>0</v>
      </c>
      <c r="D16" s="74">
        <f>D17</f>
        <v>40</v>
      </c>
      <c r="E16" s="74">
        <f>E17</f>
        <v>40</v>
      </c>
      <c r="F16" s="74">
        <f>F17</f>
        <v>0</v>
      </c>
      <c r="G16" s="71" t="e">
        <f t="shared" si="0"/>
        <v>#DIV/0!</v>
      </c>
      <c r="H16" s="71">
        <f t="shared" si="1"/>
        <v>0</v>
      </c>
    </row>
    <row r="17" spans="1:8" x14ac:dyDescent="0.25">
      <c r="A17"/>
      <c r="B17" s="16" t="s">
        <v>159</v>
      </c>
      <c r="C17" s="72">
        <v>0</v>
      </c>
      <c r="D17" s="72">
        <v>40</v>
      </c>
      <c r="E17" s="75">
        <v>40</v>
      </c>
      <c r="F17" s="73">
        <v>0</v>
      </c>
      <c r="G17" s="69" t="e">
        <f t="shared" si="0"/>
        <v>#DIV/0!</v>
      </c>
      <c r="H17" s="69">
        <f t="shared" si="1"/>
        <v>0</v>
      </c>
    </row>
    <row r="18" spans="1:8" x14ac:dyDescent="0.25">
      <c r="A18"/>
      <c r="B18" s="8" t="s">
        <v>160</v>
      </c>
      <c r="C18" s="74">
        <f>C19</f>
        <v>0</v>
      </c>
      <c r="D18" s="74">
        <f>D19</f>
        <v>10</v>
      </c>
      <c r="E18" s="74">
        <f>E19</f>
        <v>10</v>
      </c>
      <c r="F18" s="74">
        <f>F19</f>
        <v>1.7</v>
      </c>
      <c r="G18" s="71" t="e">
        <f t="shared" si="0"/>
        <v>#DIV/0!</v>
      </c>
      <c r="H18" s="71">
        <f t="shared" si="1"/>
        <v>17</v>
      </c>
    </row>
    <row r="19" spans="1:8" x14ac:dyDescent="0.25">
      <c r="A19"/>
      <c r="B19" s="16" t="s">
        <v>161</v>
      </c>
      <c r="C19" s="72">
        <v>0</v>
      </c>
      <c r="D19" s="72">
        <v>10</v>
      </c>
      <c r="E19" s="75">
        <v>10</v>
      </c>
      <c r="F19" s="73">
        <v>1.7</v>
      </c>
      <c r="G19" s="69" t="e">
        <f t="shared" si="0"/>
        <v>#DIV/0!</v>
      </c>
      <c r="H19" s="69">
        <f t="shared" si="1"/>
        <v>17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3" t="s">
        <v>17</v>
      </c>
      <c r="C2" s="103"/>
      <c r="D2" s="103"/>
      <c r="E2" s="103"/>
      <c r="F2" s="103"/>
      <c r="G2" s="103"/>
      <c r="H2" s="10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4">
        <f t="shared" ref="C6:F7" si="0">C7</f>
        <v>394051.5</v>
      </c>
      <c r="D6" s="74">
        <f t="shared" si="0"/>
        <v>832160</v>
      </c>
      <c r="E6" s="74">
        <f t="shared" si="0"/>
        <v>832160</v>
      </c>
      <c r="F6" s="74">
        <f t="shared" si="0"/>
        <v>412354.47</v>
      </c>
      <c r="G6" s="69">
        <f>(F6*100)/C6</f>
        <v>104.64481673080803</v>
      </c>
      <c r="H6" s="69">
        <f>(F6*100)/E6</f>
        <v>49.552306046914055</v>
      </c>
    </row>
    <row r="7" spans="2:8" x14ac:dyDescent="0.25">
      <c r="B7" s="8" t="s">
        <v>162</v>
      </c>
      <c r="C7" s="74">
        <f t="shared" si="0"/>
        <v>394051.5</v>
      </c>
      <c r="D7" s="74">
        <f t="shared" si="0"/>
        <v>832160</v>
      </c>
      <c r="E7" s="74">
        <f t="shared" si="0"/>
        <v>832160</v>
      </c>
      <c r="F7" s="74">
        <f t="shared" si="0"/>
        <v>412354.47</v>
      </c>
      <c r="G7" s="69">
        <f>(F7*100)/C7</f>
        <v>104.64481673080803</v>
      </c>
      <c r="H7" s="69">
        <f>(F7*100)/E7</f>
        <v>49.552306046914055</v>
      </c>
    </row>
    <row r="8" spans="2:8" x14ac:dyDescent="0.25">
      <c r="B8" s="11" t="s">
        <v>163</v>
      </c>
      <c r="C8" s="72">
        <v>394051.5</v>
      </c>
      <c r="D8" s="72">
        <v>832160</v>
      </c>
      <c r="E8" s="72">
        <v>832160</v>
      </c>
      <c r="F8" s="73">
        <v>412354.47</v>
      </c>
      <c r="G8" s="69">
        <f>(F8*100)/C8</f>
        <v>104.64481673080803</v>
      </c>
      <c r="H8" s="69">
        <f>(F8*100)/E8</f>
        <v>49.552306046914055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3" t="s">
        <v>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3" t="s">
        <v>25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2" ht="15.75" customHeight="1" x14ac:dyDescent="0.25">
      <c r="B5" s="103" t="s">
        <v>18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4" t="s">
        <v>3</v>
      </c>
      <c r="C7" s="115"/>
      <c r="D7" s="115"/>
      <c r="E7" s="115"/>
      <c r="F7" s="116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4">
        <v>1</v>
      </c>
      <c r="C8" s="115"/>
      <c r="D8" s="115"/>
      <c r="E8" s="115"/>
      <c r="F8" s="116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25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25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3" t="s">
        <v>19</v>
      </c>
      <c r="C2" s="103"/>
      <c r="D2" s="103"/>
      <c r="E2" s="103"/>
      <c r="F2" s="103"/>
      <c r="G2" s="103"/>
      <c r="H2" s="10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4"/>
      <c r="D6" s="74"/>
      <c r="E6" s="74"/>
      <c r="F6" s="74"/>
      <c r="G6" s="68"/>
      <c r="H6" s="68"/>
    </row>
    <row r="7" spans="2:8" x14ac:dyDescent="0.25">
      <c r="B7" s="8"/>
      <c r="C7" s="74"/>
      <c r="D7" s="74"/>
      <c r="E7" s="74"/>
      <c r="F7" s="74"/>
      <c r="G7" s="68"/>
      <c r="H7" s="68"/>
    </row>
    <row r="8" spans="2:8" x14ac:dyDescent="0.25">
      <c r="B8" s="16"/>
      <c r="C8" s="72"/>
      <c r="D8" s="72"/>
      <c r="E8" s="72"/>
      <c r="F8" s="73"/>
      <c r="G8" s="69"/>
      <c r="H8" s="69"/>
    </row>
    <row r="9" spans="2:8" x14ac:dyDescent="0.25">
      <c r="B9" s="17"/>
      <c r="C9" s="72"/>
      <c r="D9" s="72"/>
      <c r="E9" s="75"/>
      <c r="F9" s="73"/>
      <c r="G9" s="69"/>
      <c r="H9" s="69"/>
    </row>
    <row r="10" spans="2:8" x14ac:dyDescent="0.25">
      <c r="B10" s="8" t="s">
        <v>40</v>
      </c>
      <c r="C10" s="74"/>
      <c r="D10" s="74"/>
      <c r="E10" s="74"/>
      <c r="F10" s="74"/>
      <c r="G10" s="68"/>
      <c r="H10" s="68"/>
    </row>
    <row r="11" spans="2:8" x14ac:dyDescent="0.25">
      <c r="B11" s="8"/>
      <c r="C11" s="74"/>
      <c r="D11" s="74"/>
      <c r="E11" s="74"/>
      <c r="F11" s="74"/>
      <c r="G11" s="68"/>
      <c r="H11" s="68"/>
    </row>
    <row r="12" spans="2:8" x14ac:dyDescent="0.25">
      <c r="B12" s="16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5"/>
  <sheetViews>
    <sheetView zoomScaleNormal="100" workbookViewId="0">
      <selection activeCell="K14" sqref="K14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164</v>
      </c>
      <c r="C1" s="39"/>
    </row>
    <row r="2" spans="1:6" ht="15" customHeight="1" x14ac:dyDescent="0.2">
      <c r="A2" s="40" t="s">
        <v>34</v>
      </c>
      <c r="B2" s="41" t="s">
        <v>165</v>
      </c>
      <c r="C2" s="39"/>
    </row>
    <row r="3" spans="1:6" ht="43.5" customHeight="1" x14ac:dyDescent="0.2">
      <c r="A3" s="42" t="s">
        <v>35</v>
      </c>
      <c r="B3" s="37" t="s">
        <v>166</v>
      </c>
      <c r="C3" s="39"/>
    </row>
    <row r="4" spans="1:6" x14ac:dyDescent="0.2">
      <c r="A4" s="42" t="s">
        <v>36</v>
      </c>
      <c r="B4" s="43" t="s">
        <v>167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168</v>
      </c>
      <c r="B7" s="45"/>
      <c r="C7" s="76">
        <f>C12+C49</f>
        <v>832110</v>
      </c>
      <c r="D7" s="76">
        <f>D12+D49</f>
        <v>832110</v>
      </c>
      <c r="E7" s="76">
        <f>E12+E49</f>
        <v>412352.77</v>
      </c>
      <c r="F7" s="76">
        <f>(E7*100)/D7</f>
        <v>49.555079256348321</v>
      </c>
    </row>
    <row r="8" spans="1:6" x14ac:dyDescent="0.2">
      <c r="A8" s="46" t="s">
        <v>74</v>
      </c>
      <c r="B8" s="45"/>
      <c r="C8" s="76">
        <f>C61</f>
        <v>40</v>
      </c>
      <c r="D8" s="76">
        <f>D61</f>
        <v>40</v>
      </c>
      <c r="E8" s="76">
        <f>E61</f>
        <v>0</v>
      </c>
      <c r="F8" s="76">
        <f>(E8*100)/D8</f>
        <v>0</v>
      </c>
    </row>
    <row r="9" spans="1:6" x14ac:dyDescent="0.2">
      <c r="A9" s="46" t="s">
        <v>169</v>
      </c>
      <c r="B9" s="45"/>
      <c r="C9" s="76">
        <f>C70</f>
        <v>10</v>
      </c>
      <c r="D9" s="76">
        <f>D70</f>
        <v>10</v>
      </c>
      <c r="E9" s="76">
        <f>E70</f>
        <v>1.7</v>
      </c>
      <c r="F9" s="76">
        <f>(E9*100)/D9</f>
        <v>17</v>
      </c>
    </row>
    <row r="10" spans="1:6" s="56" customFormat="1" x14ac:dyDescent="0.2"/>
    <row r="11" spans="1:6" ht="39" thickBot="1" x14ac:dyDescent="0.25">
      <c r="A11" s="46" t="s">
        <v>170</v>
      </c>
      <c r="B11" s="46" t="s">
        <v>171</v>
      </c>
      <c r="C11" s="46" t="s">
        <v>43</v>
      </c>
      <c r="D11" s="46" t="s">
        <v>172</v>
      </c>
      <c r="E11" s="46" t="s">
        <v>173</v>
      </c>
      <c r="F11" s="46" t="s">
        <v>174</v>
      </c>
    </row>
    <row r="12" spans="1:6" ht="13.5" thickBot="1" x14ac:dyDescent="0.25">
      <c r="A12" s="48" t="s">
        <v>72</v>
      </c>
      <c r="B12" s="49" t="s">
        <v>73</v>
      </c>
      <c r="C12" s="78">
        <f>C13+C20+C43</f>
        <v>827110</v>
      </c>
      <c r="D12" s="78">
        <f>D13+D20+D43</f>
        <v>827110</v>
      </c>
      <c r="E12" s="78">
        <f>E13+E20+E43</f>
        <v>410445.18</v>
      </c>
      <c r="F12" s="78">
        <f>(E12*100)/D12</f>
        <v>49.624013734569765</v>
      </c>
    </row>
    <row r="13" spans="1:6" ht="13.5" thickBot="1" x14ac:dyDescent="0.25">
      <c r="A13" s="50" t="s">
        <v>74</v>
      </c>
      <c r="B13" s="51" t="s">
        <v>75</v>
      </c>
      <c r="C13" s="79">
        <f>C14+C16+C18</f>
        <v>693360</v>
      </c>
      <c r="D13" s="79">
        <f>D14+D16+D18</f>
        <v>693360</v>
      </c>
      <c r="E13" s="79">
        <f>E14+E16+E18</f>
        <v>363110.59</v>
      </c>
      <c r="F13" s="79">
        <f t="shared" ref="F13:F76" si="0">(E13*100)/D13</f>
        <v>52.369705492096458</v>
      </c>
    </row>
    <row r="14" spans="1:6" ht="13.5" thickBot="1" x14ac:dyDescent="0.25">
      <c r="A14" s="52" t="s">
        <v>76</v>
      </c>
      <c r="B14" s="53" t="s">
        <v>77</v>
      </c>
      <c r="C14" s="80">
        <f>C15</f>
        <v>584360</v>
      </c>
      <c r="D14" s="80">
        <f>D15</f>
        <v>584360</v>
      </c>
      <c r="E14" s="80">
        <f>E15</f>
        <v>303750.33</v>
      </c>
      <c r="F14" s="80">
        <f t="shared" si="0"/>
        <v>51.980000342254776</v>
      </c>
    </row>
    <row r="15" spans="1:6" ht="13.5" thickTop="1" x14ac:dyDescent="0.2">
      <c r="A15" s="54" t="s">
        <v>78</v>
      </c>
      <c r="B15" s="55" t="s">
        <v>79</v>
      </c>
      <c r="C15" s="81">
        <v>584360</v>
      </c>
      <c r="D15" s="81">
        <v>584360</v>
      </c>
      <c r="E15" s="81">
        <v>303750.33</v>
      </c>
      <c r="F15" s="81">
        <f t="shared" si="0"/>
        <v>51.980000342254776</v>
      </c>
    </row>
    <row r="16" spans="1:6" ht="13.5" thickBot="1" x14ac:dyDescent="0.25">
      <c r="A16" s="52" t="s">
        <v>80</v>
      </c>
      <c r="B16" s="53" t="s">
        <v>81</v>
      </c>
      <c r="C16" s="80">
        <f>C17</f>
        <v>22000</v>
      </c>
      <c r="D16" s="80">
        <f>D17</f>
        <v>22000</v>
      </c>
      <c r="E16" s="80">
        <f>E17</f>
        <v>9241.44</v>
      </c>
      <c r="F16" s="80">
        <f t="shared" si="0"/>
        <v>42.006545454545453</v>
      </c>
    </row>
    <row r="17" spans="1:6" ht="13.5" thickTop="1" x14ac:dyDescent="0.2">
      <c r="A17" s="54" t="s">
        <v>82</v>
      </c>
      <c r="B17" s="55" t="s">
        <v>81</v>
      </c>
      <c r="C17" s="81">
        <v>22000</v>
      </c>
      <c r="D17" s="81">
        <v>22000</v>
      </c>
      <c r="E17" s="81">
        <v>9241.44</v>
      </c>
      <c r="F17" s="81">
        <f t="shared" si="0"/>
        <v>42.006545454545453</v>
      </c>
    </row>
    <row r="18" spans="1:6" ht="13.5" thickBot="1" x14ac:dyDescent="0.25">
      <c r="A18" s="52" t="s">
        <v>83</v>
      </c>
      <c r="B18" s="53" t="s">
        <v>84</v>
      </c>
      <c r="C18" s="80">
        <f>C19</f>
        <v>87000</v>
      </c>
      <c r="D18" s="80">
        <f>D19</f>
        <v>87000</v>
      </c>
      <c r="E18" s="80">
        <f>E19</f>
        <v>50118.82</v>
      </c>
      <c r="F18" s="80">
        <f t="shared" si="0"/>
        <v>57.607839080459769</v>
      </c>
    </row>
    <row r="19" spans="1:6" ht="14.25" thickTop="1" thickBot="1" x14ac:dyDescent="0.25">
      <c r="A19" s="54" t="s">
        <v>85</v>
      </c>
      <c r="B19" s="55" t="s">
        <v>86</v>
      </c>
      <c r="C19" s="81">
        <v>87000</v>
      </c>
      <c r="D19" s="81">
        <v>87000</v>
      </c>
      <c r="E19" s="81">
        <v>50118.82</v>
      </c>
      <c r="F19" s="81">
        <f t="shared" si="0"/>
        <v>57.607839080459769</v>
      </c>
    </row>
    <row r="20" spans="1:6" ht="13.5" thickBot="1" x14ac:dyDescent="0.25">
      <c r="A20" s="50" t="s">
        <v>87</v>
      </c>
      <c r="B20" s="51" t="s">
        <v>88</v>
      </c>
      <c r="C20" s="79">
        <f>C21+C25+C30+C39</f>
        <v>132600</v>
      </c>
      <c r="D20" s="79">
        <f>D21+D25+D30+D39</f>
        <v>132600</v>
      </c>
      <c r="E20" s="79">
        <f>E21+E25+E30+E39</f>
        <v>46645.799999999996</v>
      </c>
      <c r="F20" s="79">
        <f t="shared" si="0"/>
        <v>35.177828054298644</v>
      </c>
    </row>
    <row r="21" spans="1:6" ht="13.5" thickBot="1" x14ac:dyDescent="0.25">
      <c r="A21" s="52" t="s">
        <v>89</v>
      </c>
      <c r="B21" s="53" t="s">
        <v>90</v>
      </c>
      <c r="C21" s="80">
        <f>C22+C23+C24</f>
        <v>39000</v>
      </c>
      <c r="D21" s="80">
        <f>D22+D23+D24</f>
        <v>39000</v>
      </c>
      <c r="E21" s="80">
        <f>E22+E23+E24</f>
        <v>14912.619999999999</v>
      </c>
      <c r="F21" s="80">
        <f t="shared" si="0"/>
        <v>38.237487179487182</v>
      </c>
    </row>
    <row r="22" spans="1:6" ht="13.5" thickTop="1" x14ac:dyDescent="0.2">
      <c r="A22" s="54" t="s">
        <v>91</v>
      </c>
      <c r="B22" s="55" t="s">
        <v>92</v>
      </c>
      <c r="C22" s="81">
        <v>5000</v>
      </c>
      <c r="D22" s="81">
        <v>5000</v>
      </c>
      <c r="E22" s="81">
        <v>1813.4</v>
      </c>
      <c r="F22" s="81">
        <f t="shared" si="0"/>
        <v>36.268000000000001</v>
      </c>
    </row>
    <row r="23" spans="1:6" ht="25.5" x14ac:dyDescent="0.2">
      <c r="A23" s="54" t="s">
        <v>93</v>
      </c>
      <c r="B23" s="55" t="s">
        <v>94</v>
      </c>
      <c r="C23" s="81">
        <v>30000</v>
      </c>
      <c r="D23" s="81">
        <v>30000</v>
      </c>
      <c r="E23" s="81">
        <v>12399.22</v>
      </c>
      <c r="F23" s="81">
        <f t="shared" si="0"/>
        <v>41.330733333333335</v>
      </c>
    </row>
    <row r="24" spans="1:6" x14ac:dyDescent="0.2">
      <c r="A24" s="54" t="s">
        <v>95</v>
      </c>
      <c r="B24" s="55" t="s">
        <v>96</v>
      </c>
      <c r="C24" s="81">
        <v>4000</v>
      </c>
      <c r="D24" s="81">
        <v>4000</v>
      </c>
      <c r="E24" s="81">
        <v>700</v>
      </c>
      <c r="F24" s="81">
        <f t="shared" si="0"/>
        <v>17.5</v>
      </c>
    </row>
    <row r="25" spans="1:6" ht="13.5" thickBot="1" x14ac:dyDescent="0.25">
      <c r="A25" s="52" t="s">
        <v>97</v>
      </c>
      <c r="B25" s="53" t="s">
        <v>98</v>
      </c>
      <c r="C25" s="80">
        <f>C26+C27+C28+C29</f>
        <v>44500</v>
      </c>
      <c r="D25" s="80">
        <f>D26+D27+D28+D29</f>
        <v>44500</v>
      </c>
      <c r="E25" s="80">
        <f>E26+E27+E28+E29</f>
        <v>15308.63</v>
      </c>
      <c r="F25" s="80">
        <f t="shared" si="0"/>
        <v>34.401415730337078</v>
      </c>
    </row>
    <row r="26" spans="1:6" ht="13.5" thickTop="1" x14ac:dyDescent="0.2">
      <c r="A26" s="54" t="s">
        <v>99</v>
      </c>
      <c r="B26" s="55" t="s">
        <v>100</v>
      </c>
      <c r="C26" s="81">
        <v>11000</v>
      </c>
      <c r="D26" s="81">
        <v>11000</v>
      </c>
      <c r="E26" s="81">
        <v>4636.3999999999996</v>
      </c>
      <c r="F26" s="81">
        <f t="shared" si="0"/>
        <v>42.149090909090901</v>
      </c>
    </row>
    <row r="27" spans="1:6" x14ac:dyDescent="0.2">
      <c r="A27" s="54" t="s">
        <v>101</v>
      </c>
      <c r="B27" s="55" t="s">
        <v>102</v>
      </c>
      <c r="C27" s="81">
        <v>30000</v>
      </c>
      <c r="D27" s="81">
        <v>30000</v>
      </c>
      <c r="E27" s="81">
        <v>10672.23</v>
      </c>
      <c r="F27" s="81">
        <f t="shared" si="0"/>
        <v>35.574100000000001</v>
      </c>
    </row>
    <row r="28" spans="1:6" x14ac:dyDescent="0.2">
      <c r="A28" s="54" t="s">
        <v>103</v>
      </c>
      <c r="B28" s="55" t="s">
        <v>104</v>
      </c>
      <c r="C28" s="81">
        <v>2000</v>
      </c>
      <c r="D28" s="81">
        <v>2000</v>
      </c>
      <c r="E28" s="81">
        <v>0</v>
      </c>
      <c r="F28" s="81">
        <f t="shared" si="0"/>
        <v>0</v>
      </c>
    </row>
    <row r="29" spans="1:6" x14ac:dyDescent="0.2">
      <c r="A29" s="54" t="s">
        <v>105</v>
      </c>
      <c r="B29" s="55" t="s">
        <v>106</v>
      </c>
      <c r="C29" s="81">
        <v>1500</v>
      </c>
      <c r="D29" s="81">
        <v>1500</v>
      </c>
      <c r="E29" s="81">
        <v>0</v>
      </c>
      <c r="F29" s="81">
        <f t="shared" si="0"/>
        <v>0</v>
      </c>
    </row>
    <row r="30" spans="1:6" ht="13.5" thickBot="1" x14ac:dyDescent="0.25">
      <c r="A30" s="52" t="s">
        <v>107</v>
      </c>
      <c r="B30" s="53" t="s">
        <v>108</v>
      </c>
      <c r="C30" s="80">
        <f>C31+C32+C33+C34+C35+C36+C37+C38</f>
        <v>47100</v>
      </c>
      <c r="D30" s="80">
        <f>D31+D32+D33+D34+D35+D36+D37+D38</f>
        <v>47100</v>
      </c>
      <c r="E30" s="80">
        <f>E31+E32+E33+E34+E35+E36+E37+E38</f>
        <v>15676.2</v>
      </c>
      <c r="F30" s="80">
        <f t="shared" si="0"/>
        <v>33.2828025477707</v>
      </c>
    </row>
    <row r="31" spans="1:6" ht="13.5" thickTop="1" x14ac:dyDescent="0.2">
      <c r="A31" s="54" t="s">
        <v>109</v>
      </c>
      <c r="B31" s="55" t="s">
        <v>110</v>
      </c>
      <c r="C31" s="81">
        <v>21000</v>
      </c>
      <c r="D31" s="81">
        <v>21000</v>
      </c>
      <c r="E31" s="81">
        <v>8717.93</v>
      </c>
      <c r="F31" s="81">
        <f t="shared" si="0"/>
        <v>41.513952380952382</v>
      </c>
    </row>
    <row r="32" spans="1:6" x14ac:dyDescent="0.2">
      <c r="A32" s="54" t="s">
        <v>111</v>
      </c>
      <c r="B32" s="55" t="s">
        <v>112</v>
      </c>
      <c r="C32" s="81">
        <v>10000</v>
      </c>
      <c r="D32" s="81">
        <v>10000</v>
      </c>
      <c r="E32" s="81">
        <v>1732.3</v>
      </c>
      <c r="F32" s="81">
        <f t="shared" si="0"/>
        <v>17.323</v>
      </c>
    </row>
    <row r="33" spans="1:6" x14ac:dyDescent="0.2">
      <c r="A33" s="54" t="s">
        <v>113</v>
      </c>
      <c r="B33" s="55" t="s">
        <v>114</v>
      </c>
      <c r="C33" s="81">
        <v>800</v>
      </c>
      <c r="D33" s="81">
        <v>800</v>
      </c>
      <c r="E33" s="81">
        <v>0</v>
      </c>
      <c r="F33" s="81">
        <f t="shared" si="0"/>
        <v>0</v>
      </c>
    </row>
    <row r="34" spans="1:6" x14ac:dyDescent="0.2">
      <c r="A34" s="54" t="s">
        <v>115</v>
      </c>
      <c r="B34" s="55" t="s">
        <v>116</v>
      </c>
      <c r="C34" s="81">
        <v>3000</v>
      </c>
      <c r="D34" s="81">
        <v>3000</v>
      </c>
      <c r="E34" s="81">
        <v>1482.26</v>
      </c>
      <c r="F34" s="81">
        <f t="shared" si="0"/>
        <v>49.408666666666669</v>
      </c>
    </row>
    <row r="35" spans="1:6" x14ac:dyDescent="0.2">
      <c r="A35" s="54" t="s">
        <v>117</v>
      </c>
      <c r="B35" s="55" t="s">
        <v>118</v>
      </c>
      <c r="C35" s="81">
        <v>4000</v>
      </c>
      <c r="D35" s="81">
        <v>4000</v>
      </c>
      <c r="E35" s="81">
        <v>1182.77</v>
      </c>
      <c r="F35" s="81">
        <f t="shared" si="0"/>
        <v>29.56925</v>
      </c>
    </row>
    <row r="36" spans="1:6" x14ac:dyDescent="0.2">
      <c r="A36" s="54" t="s">
        <v>119</v>
      </c>
      <c r="B36" s="55" t="s">
        <v>120</v>
      </c>
      <c r="C36" s="81">
        <v>1000</v>
      </c>
      <c r="D36" s="81">
        <v>1000</v>
      </c>
      <c r="E36" s="81">
        <v>0</v>
      </c>
      <c r="F36" s="81">
        <f t="shared" si="0"/>
        <v>0</v>
      </c>
    </row>
    <row r="37" spans="1:6" x14ac:dyDescent="0.2">
      <c r="A37" s="54" t="s">
        <v>121</v>
      </c>
      <c r="B37" s="55" t="s">
        <v>122</v>
      </c>
      <c r="C37" s="81">
        <v>300</v>
      </c>
      <c r="D37" s="81">
        <v>300</v>
      </c>
      <c r="E37" s="81">
        <v>0</v>
      </c>
      <c r="F37" s="81">
        <f t="shared" si="0"/>
        <v>0</v>
      </c>
    </row>
    <row r="38" spans="1:6" x14ac:dyDescent="0.2">
      <c r="A38" s="54" t="s">
        <v>123</v>
      </c>
      <c r="B38" s="55" t="s">
        <v>124</v>
      </c>
      <c r="C38" s="81">
        <v>7000</v>
      </c>
      <c r="D38" s="81">
        <v>7000</v>
      </c>
      <c r="E38" s="81">
        <v>2560.94</v>
      </c>
      <c r="F38" s="81">
        <f t="shared" si="0"/>
        <v>36.584857142857146</v>
      </c>
    </row>
    <row r="39" spans="1:6" ht="13.5" thickBot="1" x14ac:dyDescent="0.25">
      <c r="A39" s="52" t="s">
        <v>125</v>
      </c>
      <c r="B39" s="53" t="s">
        <v>126</v>
      </c>
      <c r="C39" s="80">
        <f>C40+C41+C42</f>
        <v>2000</v>
      </c>
      <c r="D39" s="80">
        <f>D40+D41+D42</f>
        <v>2000</v>
      </c>
      <c r="E39" s="80">
        <f>E40+E41+E42</f>
        <v>748.35</v>
      </c>
      <c r="F39" s="80">
        <f t="shared" si="0"/>
        <v>37.417499999999997</v>
      </c>
    </row>
    <row r="40" spans="1:6" ht="13.5" thickTop="1" x14ac:dyDescent="0.2">
      <c r="A40" s="54" t="s">
        <v>127</v>
      </c>
      <c r="B40" s="55" t="s">
        <v>128</v>
      </c>
      <c r="C40" s="81">
        <v>800</v>
      </c>
      <c r="D40" s="81">
        <v>800</v>
      </c>
      <c r="E40" s="81">
        <v>587.1</v>
      </c>
      <c r="F40" s="81">
        <f t="shared" si="0"/>
        <v>73.387500000000003</v>
      </c>
    </row>
    <row r="41" spans="1:6" x14ac:dyDescent="0.2">
      <c r="A41" s="54" t="s">
        <v>129</v>
      </c>
      <c r="B41" s="55" t="s">
        <v>130</v>
      </c>
      <c r="C41" s="81">
        <v>800</v>
      </c>
      <c r="D41" s="81">
        <v>800</v>
      </c>
      <c r="E41" s="81">
        <v>0</v>
      </c>
      <c r="F41" s="81">
        <f t="shared" si="0"/>
        <v>0</v>
      </c>
    </row>
    <row r="42" spans="1:6" ht="13.5" thickBot="1" x14ac:dyDescent="0.25">
      <c r="A42" s="54" t="s">
        <v>131</v>
      </c>
      <c r="B42" s="55" t="s">
        <v>126</v>
      </c>
      <c r="C42" s="81">
        <v>400</v>
      </c>
      <c r="D42" s="81">
        <v>400</v>
      </c>
      <c r="E42" s="81">
        <v>161.25</v>
      </c>
      <c r="F42" s="81">
        <f t="shared" si="0"/>
        <v>40.3125</v>
      </c>
    </row>
    <row r="43" spans="1:6" ht="13.5" thickBot="1" x14ac:dyDescent="0.25">
      <c r="A43" s="50" t="s">
        <v>132</v>
      </c>
      <c r="B43" s="51" t="s">
        <v>133</v>
      </c>
      <c r="C43" s="79">
        <f>C44+C46</f>
        <v>1150</v>
      </c>
      <c r="D43" s="79">
        <f>D44+D46</f>
        <v>1150</v>
      </c>
      <c r="E43" s="79">
        <f>E44+E46</f>
        <v>688.79000000000008</v>
      </c>
      <c r="F43" s="79">
        <f t="shared" si="0"/>
        <v>59.894782608695664</v>
      </c>
    </row>
    <row r="44" spans="1:6" ht="13.5" thickBot="1" x14ac:dyDescent="0.25">
      <c r="A44" s="52" t="s">
        <v>134</v>
      </c>
      <c r="B44" s="53" t="s">
        <v>135</v>
      </c>
      <c r="C44" s="80">
        <f>C45</f>
        <v>150</v>
      </c>
      <c r="D44" s="80">
        <f>D45</f>
        <v>150</v>
      </c>
      <c r="E44" s="80">
        <f>E45</f>
        <v>78.83</v>
      </c>
      <c r="F44" s="80">
        <f t="shared" si="0"/>
        <v>52.553333333333335</v>
      </c>
    </row>
    <row r="45" spans="1:6" ht="26.25" thickTop="1" x14ac:dyDescent="0.2">
      <c r="A45" s="54" t="s">
        <v>136</v>
      </c>
      <c r="B45" s="55" t="s">
        <v>137</v>
      </c>
      <c r="C45" s="81">
        <v>150</v>
      </c>
      <c r="D45" s="81">
        <v>150</v>
      </c>
      <c r="E45" s="81">
        <v>78.83</v>
      </c>
      <c r="F45" s="81">
        <f t="shared" si="0"/>
        <v>52.553333333333335</v>
      </c>
    </row>
    <row r="46" spans="1:6" ht="13.5" thickBot="1" x14ac:dyDescent="0.25">
      <c r="A46" s="52" t="s">
        <v>138</v>
      </c>
      <c r="B46" s="53" t="s">
        <v>139</v>
      </c>
      <c r="C46" s="80">
        <f>C47+C48</f>
        <v>1000</v>
      </c>
      <c r="D46" s="80">
        <f>D47+D48</f>
        <v>1000</v>
      </c>
      <c r="E46" s="80">
        <f>E47+E48</f>
        <v>609.96</v>
      </c>
      <c r="F46" s="80">
        <f t="shared" si="0"/>
        <v>60.996000000000002</v>
      </c>
    </row>
    <row r="47" spans="1:6" ht="13.5" thickTop="1" x14ac:dyDescent="0.2">
      <c r="A47" s="54" t="s">
        <v>140</v>
      </c>
      <c r="B47" s="55" t="s">
        <v>141</v>
      </c>
      <c r="C47" s="81">
        <v>900</v>
      </c>
      <c r="D47" s="81">
        <v>900</v>
      </c>
      <c r="E47" s="81">
        <v>600</v>
      </c>
      <c r="F47" s="81">
        <f t="shared" si="0"/>
        <v>66.666666666666671</v>
      </c>
    </row>
    <row r="48" spans="1:6" ht="13.5" thickBot="1" x14ac:dyDescent="0.25">
      <c r="A48" s="54" t="s">
        <v>142</v>
      </c>
      <c r="B48" s="55" t="s">
        <v>143</v>
      </c>
      <c r="C48" s="81">
        <v>100</v>
      </c>
      <c r="D48" s="81">
        <v>100</v>
      </c>
      <c r="E48" s="81">
        <v>9.9600000000000009</v>
      </c>
      <c r="F48" s="81">
        <f t="shared" si="0"/>
        <v>9.9600000000000009</v>
      </c>
    </row>
    <row r="49" spans="1:6" ht="13.5" thickBot="1" x14ac:dyDescent="0.25">
      <c r="A49" s="48" t="s">
        <v>144</v>
      </c>
      <c r="B49" s="49" t="s">
        <v>145</v>
      </c>
      <c r="C49" s="78">
        <f>C50</f>
        <v>5000</v>
      </c>
      <c r="D49" s="78">
        <f>D50</f>
        <v>5000</v>
      </c>
      <c r="E49" s="78">
        <f>E50</f>
        <v>1907.59</v>
      </c>
      <c r="F49" s="78">
        <f t="shared" si="0"/>
        <v>38.151800000000001</v>
      </c>
    </row>
    <row r="50" spans="1:6" ht="13.5" thickBot="1" x14ac:dyDescent="0.25">
      <c r="A50" s="50" t="s">
        <v>146</v>
      </c>
      <c r="B50" s="51" t="s">
        <v>147</v>
      </c>
      <c r="C50" s="79">
        <f>C51+C53</f>
        <v>5000</v>
      </c>
      <c r="D50" s="79">
        <f>D51+D53</f>
        <v>5000</v>
      </c>
      <c r="E50" s="79">
        <f>E51+E53</f>
        <v>1907.59</v>
      </c>
      <c r="F50" s="79">
        <f t="shared" si="0"/>
        <v>38.151800000000001</v>
      </c>
    </row>
    <row r="51" spans="1:6" ht="13.5" thickBot="1" x14ac:dyDescent="0.25">
      <c r="A51" s="52" t="s">
        <v>148</v>
      </c>
      <c r="B51" s="53" t="s">
        <v>149</v>
      </c>
      <c r="C51" s="80">
        <f>C52</f>
        <v>1000</v>
      </c>
      <c r="D51" s="80">
        <f>D52</f>
        <v>1000</v>
      </c>
      <c r="E51" s="80">
        <f>E52</f>
        <v>0</v>
      </c>
      <c r="F51" s="80">
        <f t="shared" si="0"/>
        <v>0</v>
      </c>
    </row>
    <row r="52" spans="1:6" ht="13.5" thickTop="1" x14ac:dyDescent="0.2">
      <c r="A52" s="54" t="s">
        <v>150</v>
      </c>
      <c r="B52" s="55" t="s">
        <v>151</v>
      </c>
      <c r="C52" s="81">
        <v>1000</v>
      </c>
      <c r="D52" s="81">
        <v>1000</v>
      </c>
      <c r="E52" s="81">
        <v>0</v>
      </c>
      <c r="F52" s="81">
        <f t="shared" si="0"/>
        <v>0</v>
      </c>
    </row>
    <row r="53" spans="1:6" ht="13.5" thickBot="1" x14ac:dyDescent="0.25">
      <c r="A53" s="52" t="s">
        <v>152</v>
      </c>
      <c r="B53" s="53" t="s">
        <v>153</v>
      </c>
      <c r="C53" s="80">
        <f>C54</f>
        <v>4000</v>
      </c>
      <c r="D53" s="80">
        <f>D54</f>
        <v>4000</v>
      </c>
      <c r="E53" s="80">
        <f>E54</f>
        <v>1907.59</v>
      </c>
      <c r="F53" s="80">
        <f t="shared" si="0"/>
        <v>47.689749999999997</v>
      </c>
    </row>
    <row r="54" spans="1:6" ht="14.25" thickTop="1" thickBot="1" x14ac:dyDescent="0.25">
      <c r="A54" s="54" t="s">
        <v>154</v>
      </c>
      <c r="B54" s="55" t="s">
        <v>155</v>
      </c>
      <c r="C54" s="81">
        <v>4000</v>
      </c>
      <c r="D54" s="81">
        <v>4000</v>
      </c>
      <c r="E54" s="81">
        <v>1907.59</v>
      </c>
      <c r="F54" s="81">
        <f t="shared" si="0"/>
        <v>47.689749999999997</v>
      </c>
    </row>
    <row r="55" spans="1:6" ht="13.5" thickBot="1" x14ac:dyDescent="0.25">
      <c r="A55" s="48" t="s">
        <v>50</v>
      </c>
      <c r="B55" s="49" t="s">
        <v>51</v>
      </c>
      <c r="C55" s="78">
        <f t="shared" ref="C55:E56" si="1">C56</f>
        <v>832110</v>
      </c>
      <c r="D55" s="78">
        <f t="shared" si="1"/>
        <v>832110</v>
      </c>
      <c r="E55" s="78">
        <f>E56+E76</f>
        <v>412354.47000000003</v>
      </c>
      <c r="F55" s="78">
        <f t="shared" si="0"/>
        <v>49.555283556260591</v>
      </c>
    </row>
    <row r="56" spans="1:6" ht="13.5" thickBot="1" x14ac:dyDescent="0.25">
      <c r="A56" s="50" t="s">
        <v>64</v>
      </c>
      <c r="B56" s="51" t="s">
        <v>65</v>
      </c>
      <c r="C56" s="79">
        <f t="shared" si="1"/>
        <v>832110</v>
      </c>
      <c r="D56" s="79">
        <f t="shared" si="1"/>
        <v>832110</v>
      </c>
      <c r="E56" s="79">
        <f t="shared" si="1"/>
        <v>412352.77</v>
      </c>
      <c r="F56" s="79">
        <f t="shared" si="0"/>
        <v>49.555079256348321</v>
      </c>
    </row>
    <row r="57" spans="1:6" ht="26.25" thickBot="1" x14ac:dyDescent="0.25">
      <c r="A57" s="52" t="s">
        <v>66</v>
      </c>
      <c r="B57" s="53" t="s">
        <v>67</v>
      </c>
      <c r="C57" s="80">
        <f>C58+C59</f>
        <v>832110</v>
      </c>
      <c r="D57" s="80">
        <f>D58+D59</f>
        <v>832110</v>
      </c>
      <c r="E57" s="80">
        <f>E58+E59</f>
        <v>412352.77</v>
      </c>
      <c r="F57" s="80">
        <f t="shared" si="0"/>
        <v>49.555079256348321</v>
      </c>
    </row>
    <row r="58" spans="1:6" ht="13.5" thickTop="1" x14ac:dyDescent="0.2">
      <c r="A58" s="54" t="s">
        <v>68</v>
      </c>
      <c r="B58" s="55" t="s">
        <v>69</v>
      </c>
      <c r="C58" s="81">
        <v>827110</v>
      </c>
      <c r="D58" s="81">
        <v>827110</v>
      </c>
      <c r="E58" s="81">
        <v>410445.18</v>
      </c>
      <c r="F58" s="81">
        <f t="shared" si="0"/>
        <v>49.624013734569765</v>
      </c>
    </row>
    <row r="59" spans="1:6" ht="25.5" x14ac:dyDescent="0.2">
      <c r="A59" s="54" t="s">
        <v>70</v>
      </c>
      <c r="B59" s="55" t="s">
        <v>71</v>
      </c>
      <c r="C59" s="81">
        <v>5000</v>
      </c>
      <c r="D59" s="81">
        <v>5000</v>
      </c>
      <c r="E59" s="81">
        <v>1907.59</v>
      </c>
      <c r="F59" s="81">
        <f t="shared" si="0"/>
        <v>38.151800000000001</v>
      </c>
    </row>
    <row r="60" spans="1:6" ht="13.5" thickBot="1" x14ac:dyDescent="0.25">
      <c r="A60" s="47" t="s">
        <v>168</v>
      </c>
      <c r="B60" s="47" t="s">
        <v>175</v>
      </c>
      <c r="C60" s="77"/>
      <c r="D60" s="77"/>
      <c r="E60" s="77"/>
      <c r="F60" s="77" t="e">
        <f t="shared" si="0"/>
        <v>#DIV/0!</v>
      </c>
    </row>
    <row r="61" spans="1:6" ht="13.5" thickBot="1" x14ac:dyDescent="0.25">
      <c r="A61" s="48" t="s">
        <v>72</v>
      </c>
      <c r="B61" s="49" t="s">
        <v>73</v>
      </c>
      <c r="C61" s="78">
        <f t="shared" ref="C61:E63" si="2">C62</f>
        <v>40</v>
      </c>
      <c r="D61" s="78">
        <f t="shared" si="2"/>
        <v>40</v>
      </c>
      <c r="E61" s="78">
        <f t="shared" si="2"/>
        <v>0</v>
      </c>
      <c r="F61" s="78">
        <f t="shared" si="0"/>
        <v>0</v>
      </c>
    </row>
    <row r="62" spans="1:6" ht="13.5" thickBot="1" x14ac:dyDescent="0.25">
      <c r="A62" s="50" t="s">
        <v>87</v>
      </c>
      <c r="B62" s="51" t="s">
        <v>88</v>
      </c>
      <c r="C62" s="79">
        <f t="shared" si="2"/>
        <v>40</v>
      </c>
      <c r="D62" s="79">
        <f t="shared" si="2"/>
        <v>40</v>
      </c>
      <c r="E62" s="79">
        <f t="shared" si="2"/>
        <v>0</v>
      </c>
      <c r="F62" s="79">
        <f t="shared" si="0"/>
        <v>0</v>
      </c>
    </row>
    <row r="63" spans="1:6" ht="13.5" thickBot="1" x14ac:dyDescent="0.25">
      <c r="A63" s="52" t="s">
        <v>97</v>
      </c>
      <c r="B63" s="53" t="s">
        <v>98</v>
      </c>
      <c r="C63" s="80">
        <f t="shared" si="2"/>
        <v>40</v>
      </c>
      <c r="D63" s="80">
        <f t="shared" si="2"/>
        <v>40</v>
      </c>
      <c r="E63" s="80">
        <f t="shared" si="2"/>
        <v>0</v>
      </c>
      <c r="F63" s="80">
        <f t="shared" si="0"/>
        <v>0</v>
      </c>
    </row>
    <row r="64" spans="1:6" ht="14.25" thickTop="1" thickBot="1" x14ac:dyDescent="0.25">
      <c r="A64" s="54" t="s">
        <v>99</v>
      </c>
      <c r="B64" s="55" t="s">
        <v>100</v>
      </c>
      <c r="C64" s="81">
        <v>40</v>
      </c>
      <c r="D64" s="81">
        <v>40</v>
      </c>
      <c r="E64" s="81">
        <v>0</v>
      </c>
      <c r="F64" s="81">
        <f t="shared" si="0"/>
        <v>0</v>
      </c>
    </row>
    <row r="65" spans="1:6" ht="13.5" thickBot="1" x14ac:dyDescent="0.25">
      <c r="A65" s="48" t="s">
        <v>50</v>
      </c>
      <c r="B65" s="49" t="s">
        <v>51</v>
      </c>
      <c r="C65" s="78">
        <f t="shared" ref="C65:E67" si="3">C66</f>
        <v>40</v>
      </c>
      <c r="D65" s="78">
        <f t="shared" si="3"/>
        <v>40</v>
      </c>
      <c r="E65" s="78">
        <f t="shared" si="3"/>
        <v>0</v>
      </c>
      <c r="F65" s="78">
        <f t="shared" si="0"/>
        <v>0</v>
      </c>
    </row>
    <row r="66" spans="1:6" ht="13.5" thickBot="1" x14ac:dyDescent="0.25">
      <c r="A66" s="50" t="s">
        <v>58</v>
      </c>
      <c r="B66" s="51" t="s">
        <v>59</v>
      </c>
      <c r="C66" s="79">
        <f t="shared" si="3"/>
        <v>40</v>
      </c>
      <c r="D66" s="79">
        <f t="shared" si="3"/>
        <v>40</v>
      </c>
      <c r="E66" s="79">
        <f t="shared" si="3"/>
        <v>0</v>
      </c>
      <c r="F66" s="79">
        <f t="shared" si="0"/>
        <v>0</v>
      </c>
    </row>
    <row r="67" spans="1:6" ht="13.5" thickBot="1" x14ac:dyDescent="0.25">
      <c r="A67" s="52" t="s">
        <v>60</v>
      </c>
      <c r="B67" s="53" t="s">
        <v>61</v>
      </c>
      <c r="C67" s="80">
        <f t="shared" si="3"/>
        <v>40</v>
      </c>
      <c r="D67" s="80">
        <f t="shared" si="3"/>
        <v>40</v>
      </c>
      <c r="E67" s="80">
        <f t="shared" si="3"/>
        <v>0</v>
      </c>
      <c r="F67" s="80">
        <f t="shared" si="0"/>
        <v>0</v>
      </c>
    </row>
    <row r="68" spans="1:6" ht="13.5" thickTop="1" x14ac:dyDescent="0.2">
      <c r="A68" s="54" t="s">
        <v>62</v>
      </c>
      <c r="B68" s="55" t="s">
        <v>63</v>
      </c>
      <c r="C68" s="81">
        <v>40</v>
      </c>
      <c r="D68" s="81">
        <v>40</v>
      </c>
      <c r="E68" s="81">
        <v>0</v>
      </c>
      <c r="F68" s="81">
        <f t="shared" si="0"/>
        <v>0</v>
      </c>
    </row>
    <row r="69" spans="1:6" ht="13.5" thickBot="1" x14ac:dyDescent="0.25">
      <c r="A69" s="47" t="s">
        <v>74</v>
      </c>
      <c r="B69" s="47" t="s">
        <v>176</v>
      </c>
      <c r="C69" s="77"/>
      <c r="D69" s="77"/>
      <c r="E69" s="77"/>
      <c r="F69" s="77" t="e">
        <f t="shared" si="0"/>
        <v>#DIV/0!</v>
      </c>
    </row>
    <row r="70" spans="1:6" ht="13.5" thickBot="1" x14ac:dyDescent="0.25">
      <c r="A70" s="48" t="s">
        <v>72</v>
      </c>
      <c r="B70" s="49" t="s">
        <v>73</v>
      </c>
      <c r="C70" s="78">
        <f t="shared" ref="C70:E71" si="4">C71</f>
        <v>10</v>
      </c>
      <c r="D70" s="78">
        <f t="shared" si="4"/>
        <v>10</v>
      </c>
      <c r="E70" s="78">
        <f t="shared" si="4"/>
        <v>1.7</v>
      </c>
      <c r="F70" s="78">
        <f t="shared" si="0"/>
        <v>17</v>
      </c>
    </row>
    <row r="71" spans="1:6" ht="13.5" thickBot="1" x14ac:dyDescent="0.25">
      <c r="A71" s="50" t="s">
        <v>87</v>
      </c>
      <c r="B71" s="51" t="s">
        <v>88</v>
      </c>
      <c r="C71" s="79">
        <f t="shared" si="4"/>
        <v>10</v>
      </c>
      <c r="D71" s="79">
        <f t="shared" si="4"/>
        <v>10</v>
      </c>
      <c r="E71" s="79">
        <f t="shared" si="4"/>
        <v>1.7</v>
      </c>
      <c r="F71" s="79">
        <f t="shared" si="0"/>
        <v>17</v>
      </c>
    </row>
    <row r="72" spans="1:6" ht="13.5" thickBot="1" x14ac:dyDescent="0.25">
      <c r="A72" s="52" t="s">
        <v>107</v>
      </c>
      <c r="B72" s="53" t="s">
        <v>108</v>
      </c>
      <c r="C72" s="80">
        <f>C73+C74</f>
        <v>10</v>
      </c>
      <c r="D72" s="80">
        <f>D73+D74</f>
        <v>10</v>
      </c>
      <c r="E72" s="80">
        <f>E73+E74</f>
        <v>1.7</v>
      </c>
      <c r="F72" s="80">
        <f t="shared" si="0"/>
        <v>17</v>
      </c>
    </row>
    <row r="73" spans="1:6" ht="13.5" thickTop="1" x14ac:dyDescent="0.2">
      <c r="A73" s="54" t="s">
        <v>111</v>
      </c>
      <c r="B73" s="55" t="s">
        <v>112</v>
      </c>
      <c r="C73" s="81">
        <v>10</v>
      </c>
      <c r="D73" s="81">
        <v>10</v>
      </c>
      <c r="E73" s="81">
        <v>1.7</v>
      </c>
      <c r="F73" s="81">
        <f t="shared" si="0"/>
        <v>17</v>
      </c>
    </row>
    <row r="74" spans="1:6" ht="13.5" thickBot="1" x14ac:dyDescent="0.25">
      <c r="A74" s="54" t="s">
        <v>121</v>
      </c>
      <c r="B74" s="55" t="s">
        <v>122</v>
      </c>
      <c r="C74" s="81">
        <v>0</v>
      </c>
      <c r="D74" s="81">
        <v>0</v>
      </c>
      <c r="E74" s="81">
        <v>0</v>
      </c>
      <c r="F74" s="81" t="e">
        <f t="shared" si="0"/>
        <v>#DIV/0!</v>
      </c>
    </row>
    <row r="75" spans="1:6" ht="13.5" thickBot="1" x14ac:dyDescent="0.25">
      <c r="A75" s="48" t="s">
        <v>50</v>
      </c>
      <c r="B75" s="49" t="s">
        <v>51</v>
      </c>
      <c r="C75" s="78">
        <f t="shared" ref="C75:E77" si="5">C76</f>
        <v>10</v>
      </c>
      <c r="D75" s="78">
        <f t="shared" si="5"/>
        <v>10</v>
      </c>
      <c r="E75" s="78">
        <f t="shared" si="5"/>
        <v>1.7</v>
      </c>
      <c r="F75" s="78">
        <f t="shared" si="0"/>
        <v>17</v>
      </c>
    </row>
    <row r="76" spans="1:6" ht="13.5" thickBot="1" x14ac:dyDescent="0.25">
      <c r="A76" s="50" t="s">
        <v>52</v>
      </c>
      <c r="B76" s="51" t="s">
        <v>53</v>
      </c>
      <c r="C76" s="79">
        <f t="shared" si="5"/>
        <v>10</v>
      </c>
      <c r="D76" s="79">
        <f t="shared" si="5"/>
        <v>10</v>
      </c>
      <c r="E76" s="79">
        <f t="shared" si="5"/>
        <v>1.7</v>
      </c>
      <c r="F76" s="79">
        <f t="shared" si="0"/>
        <v>17</v>
      </c>
    </row>
    <row r="77" spans="1:6" ht="13.5" thickBot="1" x14ac:dyDescent="0.25">
      <c r="A77" s="52" t="s">
        <v>54</v>
      </c>
      <c r="B77" s="53" t="s">
        <v>55</v>
      </c>
      <c r="C77" s="80">
        <f t="shared" si="5"/>
        <v>10</v>
      </c>
      <c r="D77" s="80">
        <f t="shared" si="5"/>
        <v>10</v>
      </c>
      <c r="E77" s="80">
        <f t="shared" si="5"/>
        <v>1.7</v>
      </c>
      <c r="F77" s="80">
        <f t="shared" ref="F77:F79" si="6">(E77*100)/D77</f>
        <v>17</v>
      </c>
    </row>
    <row r="78" spans="1:6" ht="13.5" thickTop="1" x14ac:dyDescent="0.2">
      <c r="A78" s="54" t="s">
        <v>56</v>
      </c>
      <c r="B78" s="55" t="s">
        <v>57</v>
      </c>
      <c r="C78" s="81">
        <v>10</v>
      </c>
      <c r="D78" s="81">
        <v>10</v>
      </c>
      <c r="E78" s="81">
        <v>1.7</v>
      </c>
      <c r="F78" s="81">
        <f t="shared" si="6"/>
        <v>17</v>
      </c>
    </row>
    <row r="79" spans="1:6" x14ac:dyDescent="0.2">
      <c r="A79" s="47" t="s">
        <v>169</v>
      </c>
      <c r="B79" s="47" t="s">
        <v>177</v>
      </c>
      <c r="C79" s="77"/>
      <c r="D79" s="77"/>
      <c r="E79" s="77"/>
      <c r="F79" s="77" t="e">
        <f t="shared" si="6"/>
        <v>#DIV/0!</v>
      </c>
    </row>
    <row r="80" spans="1:6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x14ac:dyDescent="0.2">
      <c r="A1220" s="56"/>
      <c r="B1220" s="56"/>
      <c r="C1220" s="56"/>
    </row>
    <row r="1221" spans="1:3" x14ac:dyDescent="0.2">
      <c r="A1221" s="56"/>
      <c r="B1221" s="56"/>
      <c r="C1221" s="56"/>
    </row>
    <row r="1222" spans="1:3" x14ac:dyDescent="0.2">
      <c r="A1222" s="56"/>
      <c r="B1222" s="56"/>
      <c r="C1222" s="56"/>
    </row>
    <row r="1223" spans="1:3" x14ac:dyDescent="0.2">
      <c r="A1223" s="56"/>
      <c r="B1223" s="56"/>
      <c r="C1223" s="56"/>
    </row>
    <row r="1224" spans="1:3" x14ac:dyDescent="0.2">
      <c r="A1224" s="56"/>
      <c r="B1224" s="56"/>
      <c r="C1224" s="56"/>
    </row>
    <row r="1225" spans="1:3" x14ac:dyDescent="0.2">
      <c r="A1225" s="56"/>
      <c r="B1225" s="56"/>
      <c r="C1225" s="56"/>
    </row>
    <row r="1226" spans="1:3" x14ac:dyDescent="0.2">
      <c r="A1226" s="56"/>
      <c r="B1226" s="56"/>
      <c r="C1226" s="56"/>
    </row>
    <row r="1227" spans="1:3" x14ac:dyDescent="0.2">
      <c r="A1227" s="56"/>
      <c r="B1227" s="56"/>
      <c r="C1227" s="56"/>
    </row>
    <row r="1228" spans="1:3" x14ac:dyDescent="0.2">
      <c r="A1228" s="56"/>
      <c r="B1228" s="56"/>
      <c r="C1228" s="56"/>
    </row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39"/>
      <c r="B1257" s="39"/>
      <c r="C1257" s="39"/>
    </row>
    <row r="1258" spans="1:3" x14ac:dyDescent="0.2">
      <c r="A1258" s="39"/>
      <c r="B1258" s="39"/>
      <c r="C1258" s="39"/>
    </row>
    <row r="1259" spans="1:3" x14ac:dyDescent="0.2">
      <c r="A1259" s="39"/>
      <c r="B1259" s="39"/>
      <c r="C1259" s="39"/>
    </row>
    <row r="1260" spans="1:3" x14ac:dyDescent="0.2">
      <c r="A1260" s="39"/>
      <c r="B1260" s="39"/>
      <c r="C1260" s="39"/>
    </row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Ubrekić</cp:lastModifiedBy>
  <cp:lastPrinted>2025-07-15T11:37:00Z</cp:lastPrinted>
  <dcterms:created xsi:type="dcterms:W3CDTF">2022-08-12T12:51:27Z</dcterms:created>
  <dcterms:modified xsi:type="dcterms:W3CDTF">2025-07-17T07:21:08Z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